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优爱" sheetId="1" r:id="rId1"/>
    <sheet name="光明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<sst xmlns="http://schemas.openxmlformats.org/spreadsheetml/2006/main" count="533" uniqueCount="236">
  <si>
    <t>兴安盟职业技能培训补贴及生活费补贴申请花名册</t>
  </si>
  <si>
    <t>培训机构（公章）：</t>
  </si>
  <si>
    <t>班期名称：</t>
  </si>
  <si>
    <t>开班时间：</t>
  </si>
  <si>
    <t>培训工种：</t>
  </si>
  <si>
    <t>证书种类：</t>
  </si>
  <si>
    <t>序号</t>
  </si>
  <si>
    <r>
      <rPr>
        <sz val="9"/>
        <rFont val="等线"/>
        <charset val="134"/>
      </rPr>
      <t>姓</t>
    </r>
    <r>
      <rPr>
        <sz val="9"/>
        <color rgb="FF000000"/>
        <rFont val="等线"/>
        <charset val="134"/>
      </rPr>
      <t>名</t>
    </r>
  </si>
  <si>
    <t>性别</t>
  </si>
  <si>
    <t>年龄</t>
  </si>
  <si>
    <t>身份证号码</t>
  </si>
  <si>
    <t>文化程度</t>
  </si>
  <si>
    <t>户籍地址</t>
  </si>
  <si>
    <t>人员类别</t>
  </si>
  <si>
    <t>核发证书类别</t>
  </si>
  <si>
    <t>联系电话</t>
  </si>
  <si>
    <t>鉴定     结果</t>
  </si>
  <si>
    <t>初次领       取鉴定      补贴金额</t>
  </si>
  <si>
    <t>领取培训费补贴金额</t>
  </si>
  <si>
    <t>领取生活费补贴金额</t>
  </si>
  <si>
    <t>备注</t>
  </si>
  <si>
    <t>152************022</t>
  </si>
  <si>
    <t>152****1171</t>
  </si>
  <si>
    <t>152************523</t>
  </si>
  <si>
    <t>151****1721</t>
  </si>
  <si>
    <t>152************026</t>
  </si>
  <si>
    <t>151****7833</t>
  </si>
  <si>
    <t>152************03X</t>
  </si>
  <si>
    <t>187****6915</t>
  </si>
  <si>
    <t>152************04X</t>
  </si>
  <si>
    <t>150****5211</t>
  </si>
  <si>
    <t>151****2466</t>
  </si>
  <si>
    <t>152************021</t>
  </si>
  <si>
    <t>150****5306</t>
  </si>
  <si>
    <t>152************027</t>
  </si>
  <si>
    <t>155****8207</t>
  </si>
  <si>
    <t>150****5068</t>
  </si>
  <si>
    <t>152************52X</t>
  </si>
  <si>
    <t>139****5404</t>
  </si>
  <si>
    <t>152************029</t>
  </si>
  <si>
    <t>186****8919</t>
  </si>
  <si>
    <t>152************044</t>
  </si>
  <si>
    <t>150****5517</t>
  </si>
  <si>
    <t>188****8455</t>
  </si>
  <si>
    <t>152************02X</t>
  </si>
  <si>
    <t>151****5830</t>
  </si>
  <si>
    <t>151****2884</t>
  </si>
  <si>
    <t>152************020</t>
  </si>
  <si>
    <t>150****5837</t>
  </si>
  <si>
    <t>151****5531</t>
  </si>
  <si>
    <t>152************024</t>
  </si>
  <si>
    <t>151****5848</t>
  </si>
  <si>
    <t>152************025</t>
  </si>
  <si>
    <t>152************023</t>
  </si>
  <si>
    <t>187****8999</t>
  </si>
  <si>
    <t>136****5744</t>
  </si>
  <si>
    <t>151****2843</t>
  </si>
  <si>
    <t>139****5743</t>
  </si>
  <si>
    <t>139****5674</t>
  </si>
  <si>
    <t>152************426</t>
  </si>
  <si>
    <t>138****5197</t>
  </si>
  <si>
    <t>152************050</t>
  </si>
  <si>
    <t>151****1068</t>
  </si>
  <si>
    <t>150****2594</t>
  </si>
  <si>
    <t>150****5177</t>
  </si>
  <si>
    <t>130****0000</t>
  </si>
  <si>
    <t>157****5322</t>
  </si>
  <si>
    <t>150****5274</t>
  </si>
  <si>
    <t xml:space="preserve">                                                                                                                         合计</t>
  </si>
  <si>
    <t>培训机构（公章）</t>
  </si>
  <si>
    <t>突泉县光明家政职业培训学校</t>
  </si>
  <si>
    <t>班期名称：2022年第1期面包烘焙培训班</t>
  </si>
  <si>
    <t>2022年6月6日-6月12日</t>
  </si>
  <si>
    <t>培训工种：面包烘焙</t>
  </si>
  <si>
    <t>证书种类：专项能力等级证书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</si>
  <si>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</si>
  <si>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身份证号</t>
  </si>
  <si>
    <t>文化  程度</t>
  </si>
  <si>
    <t>鉴定结果</t>
  </si>
  <si>
    <t>初次领取鉴定补贴金额</t>
  </si>
  <si>
    <t>刘杰</t>
  </si>
  <si>
    <t>女</t>
  </si>
  <si>
    <t>152************049</t>
  </si>
  <si>
    <t>初中</t>
  </si>
  <si>
    <t>突泉县突泉镇建设东街</t>
  </si>
  <si>
    <t>就业困难人员</t>
  </si>
  <si>
    <t>专项技能等级证书</t>
  </si>
  <si>
    <t>134****8700</t>
  </si>
  <si>
    <t>合格</t>
  </si>
  <si>
    <t>焦常辉</t>
  </si>
  <si>
    <t>普通高中</t>
  </si>
  <si>
    <t>突泉县突泉镇</t>
  </si>
  <si>
    <t>151****5791</t>
  </si>
  <si>
    <t>李玉荣</t>
  </si>
  <si>
    <t>152************520</t>
  </si>
  <si>
    <t>184****9348</t>
  </si>
  <si>
    <t>王春艳</t>
  </si>
  <si>
    <t>152************562</t>
  </si>
  <si>
    <t>150****5852</t>
  </si>
  <si>
    <t>王艳辉</t>
  </si>
  <si>
    <t>222************529</t>
  </si>
  <si>
    <t>131****6316</t>
  </si>
  <si>
    <t>董文军</t>
  </si>
  <si>
    <t>男</t>
  </si>
  <si>
    <t>152************019</t>
  </si>
  <si>
    <t>151****9108</t>
  </si>
  <si>
    <t>邓超升</t>
  </si>
  <si>
    <t>152************01X</t>
  </si>
  <si>
    <t>151****2900</t>
  </si>
  <si>
    <t>吕桂</t>
  </si>
  <si>
    <t>152************223</t>
  </si>
  <si>
    <t>175****7177</t>
  </si>
  <si>
    <t>戴戈</t>
  </si>
  <si>
    <t>132****5660</t>
  </si>
  <si>
    <t>徐占海</t>
  </si>
  <si>
    <t>152************511</t>
  </si>
  <si>
    <t>突泉县水泉镇胜泉村</t>
  </si>
  <si>
    <t>脱贫人口</t>
  </si>
  <si>
    <t>159****5898</t>
  </si>
  <si>
    <t>裴宝军</t>
  </si>
  <si>
    <t>152************51X</t>
  </si>
  <si>
    <t>突泉县太平乡四海村</t>
  </si>
  <si>
    <t>150****5135</t>
  </si>
  <si>
    <t>徐铎</t>
  </si>
  <si>
    <t>152************011</t>
  </si>
  <si>
    <t>150****5544</t>
  </si>
  <si>
    <t>张万成</t>
  </si>
  <si>
    <t>152************533</t>
  </si>
  <si>
    <t>突泉县突泉镇华丰西街</t>
  </si>
  <si>
    <t>182****1574</t>
  </si>
  <si>
    <t>明凤臣</t>
  </si>
  <si>
    <t>152************513</t>
  </si>
  <si>
    <t>突泉县水泉镇联合村</t>
  </si>
  <si>
    <t>138****0072</t>
  </si>
  <si>
    <t>王雅萍</t>
  </si>
  <si>
    <t>152************525</t>
  </si>
  <si>
    <t>151****5179</t>
  </si>
  <si>
    <t>陈海燕</t>
  </si>
  <si>
    <t>152************541</t>
  </si>
  <si>
    <t>突泉镇建设东街</t>
  </si>
  <si>
    <t>152****5252</t>
  </si>
  <si>
    <t>付玉凤</t>
  </si>
  <si>
    <t>突泉县六户镇</t>
  </si>
  <si>
    <t>155****2691</t>
  </si>
  <si>
    <t>张海明</t>
  </si>
  <si>
    <t>152************014</t>
  </si>
  <si>
    <t>突泉镇南厢东街</t>
  </si>
  <si>
    <t>151****5839</t>
  </si>
  <si>
    <t>申晓明</t>
  </si>
  <si>
    <t>152************017</t>
  </si>
  <si>
    <t>突泉县突泉镇新华南路</t>
  </si>
  <si>
    <t>138****5549</t>
  </si>
  <si>
    <t>徐丽丽</t>
  </si>
  <si>
    <t>突泉县太平乡东风村</t>
  </si>
  <si>
    <t>139****5636</t>
  </si>
  <si>
    <t>刘立剑</t>
  </si>
  <si>
    <t>152************052</t>
  </si>
  <si>
    <t>136****5523</t>
  </si>
  <si>
    <t>曹丽艳</t>
  </si>
  <si>
    <t>突泉镇城南东街</t>
  </si>
  <si>
    <t>187****7967</t>
  </si>
  <si>
    <t>杨艳红</t>
  </si>
  <si>
    <t>突泉县突泉镇向阳北路</t>
  </si>
  <si>
    <t>136****5635</t>
  </si>
  <si>
    <t>王春光</t>
  </si>
  <si>
    <t>职业高中</t>
  </si>
  <si>
    <t>139****0592</t>
  </si>
  <si>
    <t>马春艳</t>
  </si>
  <si>
    <t>152************531</t>
  </si>
  <si>
    <t>突泉镇西大坝</t>
  </si>
  <si>
    <t>132****5668</t>
  </si>
  <si>
    <t>冯琦</t>
  </si>
  <si>
    <t>222************123</t>
  </si>
  <si>
    <t>152****5818</t>
  </si>
  <si>
    <t>曹雪梅</t>
  </si>
  <si>
    <t>151****5508</t>
  </si>
  <si>
    <t>宋香贤</t>
  </si>
  <si>
    <t>131****7952</t>
  </si>
  <si>
    <t>于立新</t>
  </si>
  <si>
    <t>突泉县突泉镇向阳南路</t>
  </si>
  <si>
    <t>138****7698</t>
  </si>
  <si>
    <t>刘峰</t>
  </si>
  <si>
    <t>152************514</t>
  </si>
  <si>
    <t>155****3611</t>
  </si>
  <si>
    <t>柴连峰</t>
  </si>
  <si>
    <t>152************551</t>
  </si>
  <si>
    <t>突泉县突泉镇福胜村</t>
  </si>
  <si>
    <t>133****6499</t>
  </si>
  <si>
    <t>贾春光</t>
  </si>
  <si>
    <t>突泉县突泉镇育文东街</t>
  </si>
  <si>
    <t>152****5227</t>
  </si>
  <si>
    <t>刘小双</t>
  </si>
  <si>
    <t>突泉县</t>
  </si>
  <si>
    <t>150****4177</t>
  </si>
  <si>
    <t>李艳群</t>
  </si>
  <si>
    <t>152************062</t>
  </si>
  <si>
    <t>突泉县突泉镇振兴南路</t>
  </si>
  <si>
    <t>136****0726</t>
  </si>
  <si>
    <t>李丽娜</t>
  </si>
  <si>
    <t>139****5226</t>
  </si>
  <si>
    <t>张娜</t>
  </si>
  <si>
    <t>152************527</t>
  </si>
  <si>
    <t>东杜尔基镇六合村</t>
  </si>
  <si>
    <t>150****5594</t>
  </si>
  <si>
    <t>152************515</t>
  </si>
  <si>
    <t>151****2772</t>
  </si>
  <si>
    <t>丁娜娜</t>
  </si>
  <si>
    <t>152************548</t>
  </si>
  <si>
    <t>136****1158</t>
  </si>
  <si>
    <t>杨家环</t>
  </si>
  <si>
    <t>220************049</t>
  </si>
  <si>
    <t>150****2146</t>
  </si>
  <si>
    <t>张晓磊</t>
  </si>
  <si>
    <t>152************524</t>
  </si>
  <si>
    <t>150****5938</t>
  </si>
  <si>
    <t>陈凤云</t>
  </si>
  <si>
    <t>152************043</t>
  </si>
  <si>
    <t>139****5971</t>
  </si>
  <si>
    <t>宋福云</t>
  </si>
  <si>
    <t>155****4866</t>
  </si>
  <si>
    <t>王爱环</t>
  </si>
  <si>
    <t>152****5100</t>
  </si>
  <si>
    <t>王海霞</t>
  </si>
  <si>
    <t>152************528</t>
  </si>
  <si>
    <t>139****2461</t>
  </si>
  <si>
    <t>梁志艳</t>
  </si>
  <si>
    <t>152************623</t>
  </si>
  <si>
    <t>灾泉县太平乡太本林</t>
  </si>
  <si>
    <t>139****5937</t>
  </si>
  <si>
    <t>柳红</t>
  </si>
  <si>
    <t>152************510</t>
  </si>
  <si>
    <t>150****5210</t>
  </si>
  <si>
    <t>闫春红</t>
  </si>
  <si>
    <t>152************028</t>
  </si>
  <si>
    <t>159****1666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</si>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</sst>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color theme="1"/>
      <name val="等线"/>
      <charset val="134"/>
    </font>
    <font>
      <sz val="10"/>
      <name val="等线"/>
      <charset val="134"/>
    </font>
    <font>
      <sz val="11"/>
      <name val="宋体"/>
      <charset val="134"/>
    </font>
    <font>
      <sz val="9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1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2" applyNumberFormat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2" borderId="2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48;&#292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结业申请审批表（上传系统用）"/>
      <sheetName val="补贴申领审批表（上传系统用）"/>
      <sheetName val="培训花名册"/>
      <sheetName val="(附件1)补贴申领审批表"/>
      <sheetName val="(附件2-1)申请花名册"/>
      <sheetName val="编码"/>
      <sheetName val="（附件4）补贴代为申请协议 "/>
      <sheetName val="附件6网办大厅提供材料清单及表格模板"/>
      <sheetName val="档案材料清单"/>
      <sheetName val="Sheet1"/>
      <sheetName val="Sheet2"/>
      <sheetName val="总表"/>
      <sheetName val="花名册"/>
    </sheetNames>
    <sheetDataSet>
      <sheetData sheetId="0"/>
      <sheetData sheetId="1"/>
      <sheetData sheetId="2">
        <row r="1">
          <cell r="E1">
            <v>0</v>
          </cell>
          <cell r="F1" t="str">
            <v>农牧人数</v>
          </cell>
          <cell r="G1">
            <v>32</v>
          </cell>
        </row>
        <row r="2">
          <cell r="C2" t="str">
            <v>乌兰浩特市优爱家政职业培训学校</v>
          </cell>
        </row>
        <row r="2">
          <cell r="E2" t="str">
            <v>序号</v>
          </cell>
          <cell r="F2" t="str">
            <v>姓名</v>
          </cell>
          <cell r="G2" t="str">
            <v>性别</v>
          </cell>
          <cell r="H2" t="str">
            <v>年龄</v>
          </cell>
          <cell r="I2" t="str">
            <v>民族</v>
          </cell>
          <cell r="J2" t="str">
            <v>文化                程度</v>
          </cell>
          <cell r="K2" t="str">
            <v>出生日期</v>
          </cell>
          <cell r="L2" t="str">
            <v>公民身份号码</v>
          </cell>
          <cell r="M2" t="str">
            <v>人员类别</v>
          </cell>
          <cell r="N2" t="str">
            <v>户口         性质</v>
          </cell>
          <cell r="O2" t="str">
            <v>家庭住址</v>
          </cell>
          <cell r="P2" t="str">
            <v>手机号码</v>
          </cell>
          <cell r="Q2" t="str">
            <v>鉴定    结果</v>
          </cell>
          <cell r="R2" t="str">
            <v>领取培训费补贴金额</v>
          </cell>
        </row>
        <row r="3">
          <cell r="C3" t="str">
            <v>病人陪护</v>
          </cell>
        </row>
        <row r="4">
          <cell r="C4" t="str">
            <v>2022年8月4日-8月10日</v>
          </cell>
        </row>
        <row r="4">
          <cell r="E4">
            <v>1</v>
          </cell>
          <cell r="F4" t="str">
            <v>谢秀婷</v>
          </cell>
          <cell r="G4" t="str">
            <v>女</v>
          </cell>
          <cell r="H4">
            <v>31</v>
          </cell>
          <cell r="I4" t="str">
            <v>汉族</v>
          </cell>
          <cell r="J4" t="str">
            <v>初中</v>
          </cell>
          <cell r="K4">
            <v>33103</v>
          </cell>
          <cell r="L4" t="str">
            <v>152224199008183022</v>
          </cell>
          <cell r="M4" t="str">
            <v>农村牧区转移就业劳动者</v>
          </cell>
          <cell r="N4" t="str">
            <v>农牧</v>
          </cell>
          <cell r="O4" t="str">
            <v>内蒙古兴安盟突泉县太和乡太和村陈家屯294号			</v>
          </cell>
          <cell r="P4" t="str">
            <v>15248521171</v>
          </cell>
          <cell r="Q4" t="str">
            <v>合格</v>
          </cell>
          <cell r="R4">
            <v>720</v>
          </cell>
        </row>
        <row r="4">
          <cell r="U4" t="str">
            <v/>
          </cell>
          <cell r="V4" t="str">
            <v/>
          </cell>
        </row>
        <row r="5">
          <cell r="E5">
            <v>2</v>
          </cell>
          <cell r="F5" t="str">
            <v>袁福平</v>
          </cell>
          <cell r="G5" t="str">
            <v>女</v>
          </cell>
          <cell r="H5">
            <v>45</v>
          </cell>
          <cell r="I5" t="str">
            <v>汉族</v>
          </cell>
          <cell r="J5" t="str">
            <v>初中</v>
          </cell>
          <cell r="K5">
            <v>28098</v>
          </cell>
          <cell r="L5" t="str">
            <v>152224197612041523</v>
          </cell>
          <cell r="M5" t="str">
            <v>农村牧区转移就业劳动者</v>
          </cell>
          <cell r="N5" t="str">
            <v>农牧</v>
          </cell>
          <cell r="O5" t="str">
            <v>内蒙古兴安盟突泉县东杜尔基镇和平村付家屯424号			</v>
          </cell>
          <cell r="P5" t="str">
            <v>15104841721</v>
          </cell>
          <cell r="Q5" t="str">
            <v>合格</v>
          </cell>
          <cell r="R5">
            <v>720</v>
          </cell>
        </row>
        <row r="5">
          <cell r="U5" t="str">
            <v/>
          </cell>
          <cell r="V5" t="str">
            <v/>
          </cell>
        </row>
        <row r="6">
          <cell r="E6">
            <v>3</v>
          </cell>
          <cell r="F6" t="str">
            <v>荆晓玲</v>
          </cell>
          <cell r="G6" t="str">
            <v>女</v>
          </cell>
          <cell r="H6">
            <v>49</v>
          </cell>
          <cell r="I6" t="str">
            <v>汉族</v>
          </cell>
          <cell r="J6" t="str">
            <v>初中</v>
          </cell>
          <cell r="K6">
            <v>26858</v>
          </cell>
          <cell r="L6" t="str">
            <v>152224197307133026</v>
          </cell>
          <cell r="M6" t="str">
            <v>农村牧区转移就业劳动者</v>
          </cell>
          <cell r="N6" t="str">
            <v>农牧</v>
          </cell>
          <cell r="O6" t="str">
            <v>内蒙古自治区突泉县太和乡和胜村张家屯169号</v>
          </cell>
          <cell r="P6" t="str">
            <v>15148907833</v>
          </cell>
          <cell r="Q6" t="str">
            <v>合格</v>
          </cell>
          <cell r="R6">
            <v>720</v>
          </cell>
        </row>
        <row r="6">
          <cell r="U6" t="str">
            <v/>
          </cell>
          <cell r="V6" t="str">
            <v/>
          </cell>
        </row>
        <row r="7">
          <cell r="E7">
            <v>4</v>
          </cell>
          <cell r="F7" t="str">
            <v>徐庆文</v>
          </cell>
          <cell r="G7" t="str">
            <v>男</v>
          </cell>
          <cell r="H7">
            <v>56</v>
          </cell>
          <cell r="I7" t="str">
            <v>汉族</v>
          </cell>
          <cell r="J7" t="str">
            <v>初中</v>
          </cell>
          <cell r="K7">
            <v>24196</v>
          </cell>
          <cell r="L7" t="str">
            <v>15222419660330303X</v>
          </cell>
          <cell r="M7" t="str">
            <v>农村牧区转移就业劳动者</v>
          </cell>
          <cell r="N7" t="str">
            <v>农牧</v>
          </cell>
          <cell r="O7" t="str">
            <v>内蒙古自治区突泉县太和乡和胜村周家屯7号</v>
          </cell>
          <cell r="P7" t="str">
            <v>18740116915</v>
          </cell>
          <cell r="Q7" t="str">
            <v>合格</v>
          </cell>
          <cell r="R7">
            <v>720</v>
          </cell>
        </row>
        <row r="7">
          <cell r="U7" t="str">
            <v/>
          </cell>
          <cell r="V7" t="str">
            <v/>
          </cell>
        </row>
        <row r="8">
          <cell r="E8">
            <v>5</v>
          </cell>
          <cell r="F8" t="str">
            <v>梁晓坤</v>
          </cell>
          <cell r="G8" t="str">
            <v>女</v>
          </cell>
          <cell r="H8">
            <v>44</v>
          </cell>
          <cell r="I8" t="str">
            <v>汉族</v>
          </cell>
          <cell r="J8" t="str">
            <v>初中</v>
          </cell>
          <cell r="K8">
            <v>28334</v>
          </cell>
          <cell r="L8" t="str">
            <v>15222419770728304X</v>
          </cell>
          <cell r="M8" t="str">
            <v>农村牧区转移就业劳动者</v>
          </cell>
          <cell r="N8" t="str">
            <v>农牧</v>
          </cell>
          <cell r="O8" t="str">
            <v>太和乡和胜村周家屯43号</v>
          </cell>
          <cell r="P8" t="str">
            <v>15034825211</v>
          </cell>
          <cell r="Q8" t="str">
            <v>合格</v>
          </cell>
          <cell r="R8">
            <v>720</v>
          </cell>
        </row>
        <row r="8">
          <cell r="U8" t="str">
            <v/>
          </cell>
          <cell r="V8" t="str">
            <v/>
          </cell>
        </row>
        <row r="9">
          <cell r="E9">
            <v>6</v>
          </cell>
          <cell r="F9" t="str">
            <v>朱如霞</v>
          </cell>
          <cell r="G9" t="str">
            <v>女</v>
          </cell>
          <cell r="H9">
            <v>45</v>
          </cell>
          <cell r="I9" t="str">
            <v>汉族</v>
          </cell>
          <cell r="J9" t="str">
            <v>初中</v>
          </cell>
          <cell r="K9">
            <v>28053</v>
          </cell>
          <cell r="L9" t="str">
            <v>15222419761020304X</v>
          </cell>
          <cell r="M9" t="str">
            <v>农村牧区转移就业劳动者</v>
          </cell>
          <cell r="N9" t="str">
            <v>农牧</v>
          </cell>
          <cell r="O9" t="str">
            <v>内蒙古自治区突泉县太和乡和胜村周家屯57号</v>
          </cell>
          <cell r="P9" t="str">
            <v>15174762466</v>
          </cell>
          <cell r="Q9" t="str">
            <v>合格</v>
          </cell>
          <cell r="R9">
            <v>720</v>
          </cell>
        </row>
        <row r="9">
          <cell r="U9" t="str">
            <v/>
          </cell>
          <cell r="V9" t="str">
            <v/>
          </cell>
        </row>
        <row r="10">
          <cell r="C10" t="str">
            <v>2022年第19期病人陪护培训班</v>
          </cell>
        </row>
        <row r="10">
          <cell r="E10">
            <v>7</v>
          </cell>
          <cell r="F10" t="str">
            <v>宋金艳</v>
          </cell>
          <cell r="G10" t="str">
            <v>女</v>
          </cell>
          <cell r="H10">
            <v>39</v>
          </cell>
          <cell r="I10" t="str">
            <v>汉族</v>
          </cell>
          <cell r="J10" t="str">
            <v>初中</v>
          </cell>
          <cell r="K10">
            <v>30277</v>
          </cell>
          <cell r="L10" t="str">
            <v>152224198211223021</v>
          </cell>
          <cell r="M10" t="str">
            <v>农村牧区转移就业劳动者</v>
          </cell>
          <cell r="N10" t="str">
            <v>农牧</v>
          </cell>
          <cell r="O10" t="str">
            <v>内蒙古自治区突泉县太和乡和胜村周家屯03号</v>
          </cell>
          <cell r="P10" t="str">
            <v>15034875306</v>
          </cell>
          <cell r="Q10" t="str">
            <v>合格</v>
          </cell>
          <cell r="R10">
            <v>720</v>
          </cell>
        </row>
        <row r="10">
          <cell r="U10" t="str">
            <v/>
          </cell>
          <cell r="V10" t="str">
            <v/>
          </cell>
        </row>
        <row r="11">
          <cell r="C11" t="str">
            <v>《专项能力证书》</v>
          </cell>
        </row>
        <row r="11">
          <cell r="E11">
            <v>8</v>
          </cell>
          <cell r="F11" t="str">
            <v>解佳慧</v>
          </cell>
          <cell r="G11" t="str">
            <v>女</v>
          </cell>
          <cell r="H11">
            <v>45</v>
          </cell>
          <cell r="I11" t="str">
            <v>汉族</v>
          </cell>
          <cell r="J11" t="str">
            <v>初中</v>
          </cell>
          <cell r="K11">
            <v>28114</v>
          </cell>
          <cell r="L11" t="str">
            <v>152224197612203027</v>
          </cell>
          <cell r="M11" t="str">
            <v>农村牧区转移就业劳动者</v>
          </cell>
          <cell r="N11" t="str">
            <v>农牧</v>
          </cell>
          <cell r="O11" t="str">
            <v>内蒙古自治区突泉县太和乡和胜村刘家屯05号</v>
          </cell>
          <cell r="P11" t="str">
            <v>15561198207</v>
          </cell>
          <cell r="Q11" t="str">
            <v>合格</v>
          </cell>
          <cell r="R11">
            <v>720</v>
          </cell>
        </row>
        <row r="11">
          <cell r="U11" t="str">
            <v/>
          </cell>
          <cell r="V11" t="str">
            <v/>
          </cell>
        </row>
        <row r="12">
          <cell r="E12">
            <v>9</v>
          </cell>
          <cell r="F12" t="str">
            <v>辛立凤</v>
          </cell>
          <cell r="G12" t="str">
            <v>女</v>
          </cell>
          <cell r="H12">
            <v>41</v>
          </cell>
          <cell r="I12" t="str">
            <v>汉族</v>
          </cell>
          <cell r="J12" t="str">
            <v>初中</v>
          </cell>
          <cell r="K12">
            <v>29639</v>
          </cell>
          <cell r="L12" t="str">
            <v>152224198102223022</v>
          </cell>
          <cell r="M12" t="str">
            <v>农村牧区转移就业劳动者</v>
          </cell>
          <cell r="N12" t="str">
            <v>农牧</v>
          </cell>
          <cell r="O12" t="str">
            <v>内蒙古自治区突泉县太和乡和胜村刘家屯026号</v>
          </cell>
          <cell r="P12" t="str">
            <v>15034825068</v>
          </cell>
          <cell r="Q12" t="str">
            <v>合格</v>
          </cell>
          <cell r="R12">
            <v>720</v>
          </cell>
        </row>
        <row r="12">
          <cell r="U12" t="str">
            <v/>
          </cell>
          <cell r="V12" t="str">
            <v/>
          </cell>
        </row>
        <row r="13">
          <cell r="E13">
            <v>10</v>
          </cell>
          <cell r="F13" t="str">
            <v>代兄</v>
          </cell>
          <cell r="G13" t="str">
            <v>女</v>
          </cell>
          <cell r="H13">
            <v>32</v>
          </cell>
          <cell r="I13" t="str">
            <v>蒙古族</v>
          </cell>
          <cell r="J13" t="str">
            <v>初中</v>
          </cell>
          <cell r="K13">
            <v>32928</v>
          </cell>
          <cell r="L13" t="str">
            <v>15222219900224352X</v>
          </cell>
          <cell r="M13" t="str">
            <v>农村牧区转移就业劳动者</v>
          </cell>
          <cell r="N13" t="str">
            <v>农牧</v>
          </cell>
          <cell r="O13" t="str">
            <v>六户镇和胜村</v>
          </cell>
          <cell r="P13" t="str">
            <v>13948295404</v>
          </cell>
          <cell r="Q13" t="str">
            <v>合格</v>
          </cell>
          <cell r="R13">
            <v>720</v>
          </cell>
        </row>
        <row r="13">
          <cell r="U13" t="str">
            <v/>
          </cell>
          <cell r="V13" t="str">
            <v/>
          </cell>
        </row>
        <row r="14">
          <cell r="E14">
            <v>11</v>
          </cell>
          <cell r="F14" t="str">
            <v>李立舟</v>
          </cell>
          <cell r="G14" t="str">
            <v>女</v>
          </cell>
          <cell r="H14">
            <v>31</v>
          </cell>
          <cell r="I14" t="str">
            <v>蒙古族</v>
          </cell>
          <cell r="J14" t="str">
            <v>初中</v>
          </cell>
          <cell r="K14">
            <v>33150</v>
          </cell>
          <cell r="L14" t="str">
            <v>152224199010043029</v>
          </cell>
          <cell r="M14" t="str">
            <v>农村牧区转移就业劳动者</v>
          </cell>
          <cell r="N14" t="str">
            <v>农牧</v>
          </cell>
          <cell r="O14" t="str">
            <v>六户镇和胜村</v>
          </cell>
          <cell r="P14" t="str">
            <v>18648448919</v>
          </cell>
          <cell r="Q14" t="str">
            <v>合格</v>
          </cell>
          <cell r="R14">
            <v>720</v>
          </cell>
        </row>
        <row r="14">
          <cell r="U14" t="str">
            <v/>
          </cell>
          <cell r="V14" t="str">
            <v/>
          </cell>
        </row>
        <row r="15">
          <cell r="E15">
            <v>12</v>
          </cell>
          <cell r="F15" t="str">
            <v>李芳红</v>
          </cell>
          <cell r="G15" t="str">
            <v>女</v>
          </cell>
          <cell r="H15">
            <v>46</v>
          </cell>
          <cell r="I15" t="str">
            <v>满族</v>
          </cell>
          <cell r="J15" t="str">
            <v>初中</v>
          </cell>
          <cell r="K15">
            <v>27683</v>
          </cell>
          <cell r="L15" t="str">
            <v>152224197510163044</v>
          </cell>
          <cell r="M15" t="str">
            <v>农村牧区转移就业劳动者</v>
          </cell>
          <cell r="N15" t="str">
            <v>农牧</v>
          </cell>
          <cell r="O15" t="str">
            <v>内蒙古自治区突泉县太和乡和胜村周家屯0182号</v>
          </cell>
          <cell r="P15" t="str">
            <v>15048255517</v>
          </cell>
          <cell r="Q15" t="str">
            <v>合格</v>
          </cell>
          <cell r="R15">
            <v>720</v>
          </cell>
        </row>
        <row r="15">
          <cell r="U15" t="str">
            <v/>
          </cell>
          <cell r="V15" t="str">
            <v/>
          </cell>
        </row>
        <row r="16">
          <cell r="E16">
            <v>13</v>
          </cell>
          <cell r="F16" t="str">
            <v>李晓云</v>
          </cell>
          <cell r="G16" t="str">
            <v>女</v>
          </cell>
          <cell r="H16">
            <v>46</v>
          </cell>
          <cell r="I16" t="str">
            <v>蒙古族</v>
          </cell>
          <cell r="J16" t="str">
            <v>初中</v>
          </cell>
          <cell r="K16">
            <v>27855</v>
          </cell>
          <cell r="L16" t="str">
            <v>152224197604053022</v>
          </cell>
          <cell r="M16" t="str">
            <v>农村牧区转移就业劳动者</v>
          </cell>
          <cell r="N16" t="str">
            <v>农牧</v>
          </cell>
          <cell r="O16" t="str">
            <v>内蒙古自治区突泉县太和乡和胜村张家屯35号</v>
          </cell>
          <cell r="P16" t="str">
            <v>18847598455</v>
          </cell>
          <cell r="Q16" t="str">
            <v>合格</v>
          </cell>
          <cell r="R16">
            <v>720</v>
          </cell>
        </row>
        <row r="16">
          <cell r="U16" t="str">
            <v/>
          </cell>
          <cell r="V16" t="str">
            <v/>
          </cell>
        </row>
        <row r="17">
          <cell r="E17">
            <v>14</v>
          </cell>
          <cell r="F17" t="str">
            <v>李宝杰</v>
          </cell>
          <cell r="G17" t="str">
            <v>女</v>
          </cell>
          <cell r="H17">
            <v>46</v>
          </cell>
          <cell r="I17" t="str">
            <v>汉族</v>
          </cell>
          <cell r="J17" t="str">
            <v>初中</v>
          </cell>
          <cell r="K17">
            <v>27902</v>
          </cell>
          <cell r="L17" t="str">
            <v>15222419760522302X</v>
          </cell>
          <cell r="M17" t="str">
            <v>农村牧区转移就业劳动者</v>
          </cell>
          <cell r="N17" t="str">
            <v>农牧</v>
          </cell>
          <cell r="O17" t="str">
            <v>内蒙古自治区突泉县太和乡和胜村马家屯28号</v>
          </cell>
          <cell r="P17" t="str">
            <v>15144935830</v>
          </cell>
          <cell r="Q17" t="str">
            <v>合格</v>
          </cell>
          <cell r="R17">
            <v>720</v>
          </cell>
        </row>
        <row r="17">
          <cell r="U17" t="str">
            <v/>
          </cell>
          <cell r="V17" t="str">
            <v/>
          </cell>
        </row>
        <row r="18">
          <cell r="E18">
            <v>15</v>
          </cell>
          <cell r="F18" t="str">
            <v>孙燕</v>
          </cell>
          <cell r="G18" t="str">
            <v>女</v>
          </cell>
          <cell r="H18">
            <v>47</v>
          </cell>
          <cell r="I18" t="str">
            <v>汉族</v>
          </cell>
          <cell r="J18" t="str">
            <v>初中</v>
          </cell>
          <cell r="K18">
            <v>27459</v>
          </cell>
          <cell r="L18" t="str">
            <v>152224197503063029</v>
          </cell>
          <cell r="M18" t="str">
            <v>农村牧区转移就业劳动者</v>
          </cell>
          <cell r="N18" t="str">
            <v>农牧</v>
          </cell>
          <cell r="O18" t="str">
            <v>内蒙古自治区突泉县太和乡和胜村周家屯68号</v>
          </cell>
          <cell r="P18" t="str">
            <v>15148922884</v>
          </cell>
          <cell r="Q18" t="str">
            <v>合格</v>
          </cell>
          <cell r="R18">
            <v>720</v>
          </cell>
        </row>
        <row r="18">
          <cell r="U18" t="str">
            <v/>
          </cell>
          <cell r="V18" t="str">
            <v/>
          </cell>
        </row>
        <row r="19">
          <cell r="E19">
            <v>16</v>
          </cell>
          <cell r="F19" t="str">
            <v>周艳静</v>
          </cell>
          <cell r="G19" t="str">
            <v>女</v>
          </cell>
          <cell r="H19">
            <v>39</v>
          </cell>
          <cell r="I19" t="str">
            <v>汉族</v>
          </cell>
          <cell r="J19" t="str">
            <v>初中</v>
          </cell>
          <cell r="K19">
            <v>30240</v>
          </cell>
          <cell r="L19" t="str">
            <v>152224198210163020</v>
          </cell>
          <cell r="M19" t="str">
            <v>农村牧区转移就业劳动者</v>
          </cell>
          <cell r="N19" t="str">
            <v>农牧</v>
          </cell>
          <cell r="O19" t="str">
            <v>太和乡和胜村周家屯太和乡和胜村周家屯90号</v>
          </cell>
          <cell r="P19" t="str">
            <v>15034875837</v>
          </cell>
          <cell r="Q19" t="str">
            <v>合格</v>
          </cell>
          <cell r="R19">
            <v>720</v>
          </cell>
        </row>
        <row r="19">
          <cell r="U19" t="str">
            <v/>
          </cell>
          <cell r="V19" t="str">
            <v/>
          </cell>
        </row>
        <row r="20">
          <cell r="E20">
            <v>17</v>
          </cell>
          <cell r="F20" t="str">
            <v>李娟</v>
          </cell>
          <cell r="G20" t="str">
            <v>女</v>
          </cell>
          <cell r="H20">
            <v>34</v>
          </cell>
          <cell r="I20" t="str">
            <v>汉族</v>
          </cell>
          <cell r="J20" t="str">
            <v>初中</v>
          </cell>
          <cell r="K20">
            <v>32078</v>
          </cell>
          <cell r="L20" t="str">
            <v>152224198710283029</v>
          </cell>
          <cell r="M20" t="str">
            <v>农村牧区转移就业劳动者</v>
          </cell>
          <cell r="N20" t="str">
            <v>农牧</v>
          </cell>
          <cell r="O20" t="str">
            <v>六户镇和胜村</v>
          </cell>
          <cell r="P20" t="str">
            <v>15148925531</v>
          </cell>
          <cell r="Q20" t="str">
            <v>合格</v>
          </cell>
          <cell r="R20">
            <v>720</v>
          </cell>
        </row>
        <row r="20">
          <cell r="U20" t="str">
            <v/>
          </cell>
          <cell r="V20" t="str">
            <v/>
          </cell>
        </row>
        <row r="21">
          <cell r="E21">
            <v>18</v>
          </cell>
          <cell r="F21" t="str">
            <v>王明月</v>
          </cell>
          <cell r="G21" t="str">
            <v>女</v>
          </cell>
        </row>
        <row r="21">
          <cell r="I21" t="str">
            <v>汉族</v>
          </cell>
          <cell r="J21" t="str">
            <v>初中</v>
          </cell>
          <cell r="K21">
            <v>35272</v>
          </cell>
          <cell r="L21" t="str">
            <v>152224199607263024</v>
          </cell>
          <cell r="M21" t="str">
            <v>农村牧区转移就业劳动者</v>
          </cell>
          <cell r="N21" t="str">
            <v>农牧</v>
          </cell>
          <cell r="O21" t="str">
            <v>内蒙古自治区突泉县太和乡和胜村张家屯23号</v>
          </cell>
          <cell r="P21" t="str">
            <v>15148275848</v>
          </cell>
          <cell r="Q21" t="str">
            <v>合格</v>
          </cell>
          <cell r="R21">
            <v>720</v>
          </cell>
        </row>
        <row r="21">
          <cell r="U21" t="str">
            <v/>
          </cell>
          <cell r="V21" t="str">
            <v/>
          </cell>
        </row>
        <row r="22">
          <cell r="E22">
            <v>19</v>
          </cell>
          <cell r="F22" t="str">
            <v>高光丽</v>
          </cell>
          <cell r="G22" t="str">
            <v>女</v>
          </cell>
          <cell r="H22">
            <v>40</v>
          </cell>
          <cell r="I22" t="str">
            <v>汉族</v>
          </cell>
          <cell r="J22" t="str">
            <v>初中</v>
          </cell>
          <cell r="K22">
            <v>30013</v>
          </cell>
          <cell r="L22" t="str">
            <v>152224198203033025</v>
          </cell>
          <cell r="M22" t="str">
            <v>农村牧区转移就业劳动者</v>
          </cell>
          <cell r="N22" t="str">
            <v>农牧</v>
          </cell>
          <cell r="O22" t="str">
            <v>太和乡和胜村周家屯450</v>
          </cell>
          <cell r="P22" t="str">
            <v>15034825211</v>
          </cell>
          <cell r="Q22" t="str">
            <v>合格</v>
          </cell>
          <cell r="R22">
            <v>720</v>
          </cell>
        </row>
        <row r="22">
          <cell r="U22" t="str">
            <v/>
          </cell>
          <cell r="V22" t="str">
            <v/>
          </cell>
        </row>
        <row r="23">
          <cell r="E23">
            <v>20</v>
          </cell>
          <cell r="F23" t="str">
            <v>崔玉娟</v>
          </cell>
          <cell r="G23" t="str">
            <v>女</v>
          </cell>
          <cell r="H23">
            <v>43</v>
          </cell>
          <cell r="I23" t="str">
            <v>汉族</v>
          </cell>
          <cell r="J23" t="str">
            <v>初中</v>
          </cell>
          <cell r="K23">
            <v>28759</v>
          </cell>
          <cell r="L23" t="str">
            <v>152224197809263023</v>
          </cell>
          <cell r="M23" t="str">
            <v>农村牧区转移就业劳动者</v>
          </cell>
          <cell r="N23" t="str">
            <v>农牧</v>
          </cell>
          <cell r="O23" t="str">
            <v>内蒙古自治区突泉县太和乡和胜村刘家屯33号</v>
          </cell>
          <cell r="P23" t="str">
            <v>18748328999</v>
          </cell>
          <cell r="Q23" t="str">
            <v>合格</v>
          </cell>
          <cell r="R23">
            <v>720</v>
          </cell>
        </row>
        <row r="23">
          <cell r="U23" t="str">
            <v/>
          </cell>
          <cell r="V23" t="str">
            <v/>
          </cell>
        </row>
        <row r="24">
          <cell r="E24">
            <v>21</v>
          </cell>
          <cell r="F24" t="str">
            <v>袁佰丽</v>
          </cell>
          <cell r="G24" t="str">
            <v>女</v>
          </cell>
          <cell r="H24">
            <v>40</v>
          </cell>
          <cell r="I24" t="str">
            <v>汉族</v>
          </cell>
          <cell r="J24" t="str">
            <v>初中</v>
          </cell>
          <cell r="K24">
            <v>30026</v>
          </cell>
          <cell r="L24" t="str">
            <v>152224198203163022</v>
          </cell>
          <cell r="M24" t="str">
            <v>农村牧区转移就业劳动者</v>
          </cell>
          <cell r="N24" t="str">
            <v>农牧</v>
          </cell>
          <cell r="O24" t="str">
            <v>六户镇和胜村</v>
          </cell>
          <cell r="P24" t="str">
            <v>13664805744</v>
          </cell>
          <cell r="Q24" t="str">
            <v>合格</v>
          </cell>
          <cell r="R24">
            <v>720</v>
          </cell>
        </row>
        <row r="24">
          <cell r="U24" t="str">
            <v/>
          </cell>
          <cell r="V24" t="str">
            <v/>
          </cell>
        </row>
        <row r="25">
          <cell r="E25">
            <v>22</v>
          </cell>
          <cell r="F25" t="str">
            <v>付凤玲</v>
          </cell>
          <cell r="G25" t="str">
            <v>女</v>
          </cell>
          <cell r="H25">
            <v>44</v>
          </cell>
          <cell r="I25" t="str">
            <v>满族</v>
          </cell>
          <cell r="J25" t="str">
            <v>初中</v>
          </cell>
          <cell r="K25">
            <v>28463</v>
          </cell>
          <cell r="L25" t="str">
            <v>152224197712043024</v>
          </cell>
          <cell r="M25" t="str">
            <v>农村牧区转移就业劳动者</v>
          </cell>
          <cell r="N25" t="str">
            <v>农牧</v>
          </cell>
          <cell r="O25" t="str">
            <v>内蒙古兴安盟突泉县太和乡和胜村张家屯39号</v>
          </cell>
          <cell r="P25" t="str">
            <v>15148922843</v>
          </cell>
          <cell r="Q25" t="str">
            <v>合格</v>
          </cell>
          <cell r="R25">
            <v>720</v>
          </cell>
        </row>
        <row r="25">
          <cell r="U25" t="str">
            <v/>
          </cell>
          <cell r="V25" t="str">
            <v/>
          </cell>
        </row>
        <row r="26">
          <cell r="E26">
            <v>23</v>
          </cell>
          <cell r="F26" t="str">
            <v>梁兰兰</v>
          </cell>
          <cell r="G26" t="str">
            <v>女</v>
          </cell>
          <cell r="H26">
            <v>40</v>
          </cell>
          <cell r="I26" t="str">
            <v>汉族</v>
          </cell>
          <cell r="J26" t="str">
            <v>初中</v>
          </cell>
          <cell r="K26">
            <v>30036</v>
          </cell>
          <cell r="L26" t="str">
            <v>152224198203263023</v>
          </cell>
          <cell r="M26" t="str">
            <v>农村牧区转移就业劳动者</v>
          </cell>
          <cell r="N26" t="str">
            <v>农牧</v>
          </cell>
          <cell r="O26" t="str">
            <v>内蒙古自治区突泉县太和乡和胜村马家屯</v>
          </cell>
          <cell r="P26" t="str">
            <v>13948205743</v>
          </cell>
          <cell r="Q26" t="str">
            <v>合格</v>
          </cell>
          <cell r="R26">
            <v>720</v>
          </cell>
        </row>
        <row r="26">
          <cell r="U26" t="str">
            <v/>
          </cell>
          <cell r="V26" t="str">
            <v/>
          </cell>
        </row>
        <row r="27">
          <cell r="E27">
            <v>24</v>
          </cell>
          <cell r="F27" t="str">
            <v>马桂莲</v>
          </cell>
          <cell r="G27" t="str">
            <v>女</v>
          </cell>
          <cell r="H27">
            <v>43</v>
          </cell>
          <cell r="I27" t="str">
            <v>汉族</v>
          </cell>
          <cell r="J27" t="str">
            <v>初中</v>
          </cell>
          <cell r="K27">
            <v>28868</v>
          </cell>
          <cell r="L27" t="str">
            <v>152224197901133029</v>
          </cell>
          <cell r="M27" t="str">
            <v>农村牧区转移就业劳动者</v>
          </cell>
          <cell r="N27" t="str">
            <v>农牧</v>
          </cell>
          <cell r="O27" t="str">
            <v>内蒙古自治区突泉县太和乡和胜村张家屯104号</v>
          </cell>
          <cell r="P27" t="str">
            <v>13948205674</v>
          </cell>
          <cell r="Q27" t="str">
            <v>合格</v>
          </cell>
          <cell r="R27">
            <v>720</v>
          </cell>
        </row>
        <row r="27">
          <cell r="U27" t="str">
            <v/>
          </cell>
          <cell r="V27" t="str">
            <v/>
          </cell>
        </row>
        <row r="28">
          <cell r="E28">
            <v>25</v>
          </cell>
          <cell r="F28" t="str">
            <v>徐美丽</v>
          </cell>
          <cell r="G28" t="str">
            <v>女</v>
          </cell>
          <cell r="H28">
            <v>40</v>
          </cell>
          <cell r="I28" t="str">
            <v>汉族</v>
          </cell>
          <cell r="J28" t="str">
            <v>初中</v>
          </cell>
          <cell r="K28">
            <v>30090</v>
          </cell>
          <cell r="L28" t="str">
            <v>152221198205192426</v>
          </cell>
          <cell r="M28" t="str">
            <v>农村牧区转移就业劳动者</v>
          </cell>
          <cell r="N28" t="str">
            <v>农牧</v>
          </cell>
          <cell r="O28" t="str">
            <v>内蒙古兴安盟突泉县太和乡和胜村马家屯41号</v>
          </cell>
          <cell r="P28" t="str">
            <v>13847935197</v>
          </cell>
          <cell r="Q28" t="str">
            <v>合格</v>
          </cell>
          <cell r="R28">
            <v>720</v>
          </cell>
        </row>
        <row r="28">
          <cell r="U28" t="str">
            <v/>
          </cell>
          <cell r="V28" t="str">
            <v/>
          </cell>
        </row>
        <row r="29">
          <cell r="E29">
            <v>26</v>
          </cell>
          <cell r="F29" t="str">
            <v>徐宏超</v>
          </cell>
          <cell r="G29" t="str">
            <v>男</v>
          </cell>
          <cell r="H29">
            <v>26</v>
          </cell>
          <cell r="I29" t="str">
            <v>汉族</v>
          </cell>
          <cell r="J29" t="str">
            <v>初中</v>
          </cell>
          <cell r="K29">
            <v>34931</v>
          </cell>
          <cell r="L29" t="str">
            <v>152224199508203050</v>
          </cell>
          <cell r="M29" t="str">
            <v>农村牧区转移就业劳动者</v>
          </cell>
          <cell r="N29" t="str">
            <v>农牧</v>
          </cell>
          <cell r="O29" t="str">
            <v>六户镇和胜村</v>
          </cell>
          <cell r="P29" t="str">
            <v>15104841068</v>
          </cell>
          <cell r="Q29" t="str">
            <v>合格</v>
          </cell>
          <cell r="R29">
            <v>720</v>
          </cell>
        </row>
        <row r="29">
          <cell r="U29" t="str">
            <v/>
          </cell>
          <cell r="V29" t="str">
            <v/>
          </cell>
        </row>
        <row r="30">
          <cell r="E30">
            <v>27</v>
          </cell>
          <cell r="F30" t="str">
            <v>宋洪燕</v>
          </cell>
          <cell r="G30" t="str">
            <v>女</v>
          </cell>
          <cell r="H30">
            <v>42</v>
          </cell>
          <cell r="I30" t="str">
            <v>汉族</v>
          </cell>
          <cell r="J30" t="str">
            <v>初中</v>
          </cell>
          <cell r="K30">
            <v>29256</v>
          </cell>
          <cell r="L30" t="str">
            <v>15222419800205302X</v>
          </cell>
          <cell r="M30" t="str">
            <v>农村牧区转移就业劳动者</v>
          </cell>
          <cell r="N30" t="str">
            <v>农牧</v>
          </cell>
          <cell r="O30" t="str">
            <v>内蒙古自治区突泉县太和乡和胜村周家屯23号</v>
          </cell>
          <cell r="P30" t="str">
            <v>15034832594</v>
          </cell>
          <cell r="Q30" t="str">
            <v>合格</v>
          </cell>
          <cell r="R30">
            <v>720</v>
          </cell>
        </row>
        <row r="30">
          <cell r="U30" t="str">
            <v/>
          </cell>
          <cell r="V30" t="str">
            <v/>
          </cell>
        </row>
        <row r="31">
          <cell r="E31">
            <v>28</v>
          </cell>
          <cell r="F31" t="str">
            <v>徐庆岩</v>
          </cell>
          <cell r="G31" t="str">
            <v>女</v>
          </cell>
          <cell r="H31">
            <v>35</v>
          </cell>
          <cell r="I31" t="str">
            <v>满族</v>
          </cell>
          <cell r="J31" t="str">
            <v>初中</v>
          </cell>
          <cell r="K31">
            <v>31895</v>
          </cell>
          <cell r="L31" t="str">
            <v>152224198704283022</v>
          </cell>
          <cell r="M31" t="str">
            <v>农村牧区转移就业劳动者</v>
          </cell>
          <cell r="N31" t="str">
            <v>农牧</v>
          </cell>
          <cell r="O31" t="str">
            <v>内蒙古自治区突泉县太和乡和胜村周家屯03号</v>
          </cell>
          <cell r="P31" t="str">
            <v>15034825211</v>
          </cell>
          <cell r="Q31" t="str">
            <v>合格</v>
          </cell>
          <cell r="R31">
            <v>720</v>
          </cell>
        </row>
        <row r="31">
          <cell r="U31" t="str">
            <v/>
          </cell>
          <cell r="V31" t="str">
            <v/>
          </cell>
        </row>
        <row r="32">
          <cell r="E32">
            <v>29</v>
          </cell>
          <cell r="F32" t="str">
            <v>商艳秋</v>
          </cell>
          <cell r="G32" t="str">
            <v>女</v>
          </cell>
          <cell r="H32">
            <v>29</v>
          </cell>
          <cell r="I32" t="str">
            <v>汉族</v>
          </cell>
          <cell r="J32" t="str">
            <v>初中</v>
          </cell>
          <cell r="K32">
            <v>33949</v>
          </cell>
          <cell r="L32" t="str">
            <v>152224199212111026</v>
          </cell>
          <cell r="M32" t="str">
            <v>农村牧区转移就业劳动者</v>
          </cell>
          <cell r="N32" t="str">
            <v>农牧</v>
          </cell>
          <cell r="O32" t="str">
            <v>内蒙古自治区突泉县六户镇永凡村271号</v>
          </cell>
          <cell r="P32" t="str">
            <v>15004815177</v>
          </cell>
          <cell r="Q32" t="str">
            <v>合格</v>
          </cell>
          <cell r="R32">
            <v>720</v>
          </cell>
        </row>
        <row r="32">
          <cell r="U32" t="str">
            <v/>
          </cell>
          <cell r="V32" t="str">
            <v/>
          </cell>
        </row>
        <row r="33">
          <cell r="E33">
            <v>30</v>
          </cell>
          <cell r="F33" t="str">
            <v>张丽丽</v>
          </cell>
          <cell r="G33" t="str">
            <v>女</v>
          </cell>
          <cell r="H33">
            <v>31</v>
          </cell>
          <cell r="I33" t="str">
            <v>汉族</v>
          </cell>
          <cell r="J33" t="str">
            <v>初中</v>
          </cell>
          <cell r="K33">
            <v>33318</v>
          </cell>
          <cell r="L33" t="str">
            <v>152224199103213023</v>
          </cell>
          <cell r="M33" t="str">
            <v>农村牧区转移就业劳动者</v>
          </cell>
          <cell r="N33" t="str">
            <v>农牧</v>
          </cell>
          <cell r="O33" t="str">
            <v>六户镇和胜村</v>
          </cell>
          <cell r="P33" t="str">
            <v>13000000000</v>
          </cell>
          <cell r="Q33" t="str">
            <v>合格</v>
          </cell>
          <cell r="R33">
            <v>720</v>
          </cell>
        </row>
        <row r="33">
          <cell r="U33" t="str">
            <v/>
          </cell>
          <cell r="V33" t="str">
            <v/>
          </cell>
        </row>
        <row r="34">
          <cell r="E34">
            <v>31</v>
          </cell>
          <cell r="F34" t="str">
            <v>汪海艳</v>
          </cell>
          <cell r="G34" t="str">
            <v>女</v>
          </cell>
          <cell r="H34">
            <v>38</v>
          </cell>
          <cell r="I34" t="str">
            <v>汉族</v>
          </cell>
          <cell r="J34" t="str">
            <v>初中</v>
          </cell>
          <cell r="K34">
            <v>30567</v>
          </cell>
          <cell r="L34" t="str">
            <v>152224198309083020</v>
          </cell>
          <cell r="M34" t="str">
            <v>农村牧区转移就业劳动者</v>
          </cell>
          <cell r="N34" t="str">
            <v>农牧</v>
          </cell>
          <cell r="O34" t="str">
            <v>内蒙古兴安盟突泉县太和乡和胜村周家屯202号</v>
          </cell>
          <cell r="P34" t="str">
            <v>15714825322</v>
          </cell>
          <cell r="Q34" t="str">
            <v>合格</v>
          </cell>
          <cell r="R34">
            <v>720</v>
          </cell>
        </row>
        <row r="34">
          <cell r="U34" t="str">
            <v/>
          </cell>
          <cell r="V34" t="str">
            <v/>
          </cell>
        </row>
        <row r="35">
          <cell r="E35">
            <v>32</v>
          </cell>
          <cell r="F35" t="str">
            <v>吕晓华</v>
          </cell>
          <cell r="G35" t="str">
            <v>女</v>
          </cell>
          <cell r="H35">
            <v>39</v>
          </cell>
          <cell r="I35" t="str">
            <v>汉族</v>
          </cell>
          <cell r="J35" t="str">
            <v>初中</v>
          </cell>
          <cell r="K35">
            <v>30359</v>
          </cell>
          <cell r="L35" t="str">
            <v>152224198302123026</v>
          </cell>
          <cell r="M35" t="str">
            <v>农村牧区转移就业劳动者</v>
          </cell>
          <cell r="N35" t="str">
            <v>农牧</v>
          </cell>
          <cell r="O35" t="str">
            <v>内蒙古自治区突泉县太和乡和胜村张家屯0109号</v>
          </cell>
          <cell r="P35" t="str">
            <v>15024835274</v>
          </cell>
          <cell r="Q35" t="str">
            <v>合格</v>
          </cell>
          <cell r="R35">
            <v>720</v>
          </cell>
        </row>
        <row r="35">
          <cell r="U35" t="str">
            <v/>
          </cell>
          <cell r="V35" t="str">
            <v/>
          </cell>
        </row>
        <row r="36">
          <cell r="E36">
            <v>33</v>
          </cell>
        </row>
        <row r="37">
          <cell r="E37">
            <v>34</v>
          </cell>
        </row>
        <row r="38">
          <cell r="E38">
            <v>35</v>
          </cell>
        </row>
        <row r="39">
          <cell r="E39">
            <v>36</v>
          </cell>
        </row>
        <row r="40">
          <cell r="E40">
            <v>37</v>
          </cell>
        </row>
        <row r="41">
          <cell r="E41">
            <v>38</v>
          </cell>
        </row>
        <row r="42">
          <cell r="E42">
            <v>39</v>
          </cell>
        </row>
        <row r="43">
          <cell r="E43">
            <v>40</v>
          </cell>
        </row>
        <row r="44">
          <cell r="E44">
            <v>41</v>
          </cell>
        </row>
        <row r="45">
          <cell r="E45">
            <v>42</v>
          </cell>
        </row>
        <row r="45">
          <cell r="U45" t="str">
            <v/>
          </cell>
          <cell r="V45" t="str">
            <v/>
          </cell>
        </row>
        <row r="46">
          <cell r="E46">
            <v>43</v>
          </cell>
        </row>
        <row r="46">
          <cell r="U46" t="str">
            <v/>
          </cell>
          <cell r="V46" t="str">
            <v/>
          </cell>
        </row>
        <row r="47">
          <cell r="E47">
            <v>44</v>
          </cell>
        </row>
        <row r="47">
          <cell r="U47" t="str">
            <v/>
          </cell>
          <cell r="V47" t="str">
            <v/>
          </cell>
        </row>
        <row r="48">
          <cell r="E48">
            <v>45</v>
          </cell>
        </row>
        <row r="48">
          <cell r="U48" t="str">
            <v/>
          </cell>
          <cell r="V48" t="str">
            <v/>
          </cell>
        </row>
        <row r="49">
          <cell r="E49">
            <v>46</v>
          </cell>
        </row>
        <row r="49">
          <cell r="U49" t="str">
            <v/>
          </cell>
          <cell r="V49" t="str">
            <v/>
          </cell>
        </row>
        <row r="50">
          <cell r="E50">
            <v>47</v>
          </cell>
        </row>
        <row r="50">
          <cell r="U50" t="str">
            <v/>
          </cell>
          <cell r="V50" t="str">
            <v/>
          </cell>
        </row>
        <row r="51">
          <cell r="E51">
            <v>48</v>
          </cell>
        </row>
        <row r="51">
          <cell r="U51" t="str">
            <v/>
          </cell>
          <cell r="V51" t="str">
            <v/>
          </cell>
        </row>
        <row r="52">
          <cell r="E52">
            <v>49</v>
          </cell>
        </row>
        <row r="52">
          <cell r="U52" t="str">
            <v/>
          </cell>
          <cell r="V52" t="str">
            <v/>
          </cell>
        </row>
        <row r="53">
          <cell r="E53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opLeftCell="A4" workbookViewId="0">
      <selection activeCell="R16" sqref="R16"/>
    </sheetView>
  </sheetViews>
  <sheetFormatPr defaultColWidth="10" defaultRowHeight="13.5"/>
  <cols>
    <col min="1" max="1" width="4.34166666666667" style="1" customWidth="1"/>
    <col min="2" max="2" width="13" style="1" customWidth="1"/>
    <col min="3" max="3" width="4.825" style="1" customWidth="1"/>
    <col min="4" max="4" width="4.925" style="1" customWidth="1"/>
    <col min="5" max="5" width="18.9833333333333" style="1" customWidth="1"/>
    <col min="6" max="6" width="9" style="1" customWidth="1"/>
    <col min="7" max="7" width="30.1916666666667" style="1" customWidth="1"/>
    <col min="8" max="8" width="21.7166666666667" style="1" customWidth="1"/>
    <col min="9" max="9" width="15.5583333333333" style="1" customWidth="1"/>
    <col min="10" max="10" width="12.3166666666667" style="1" customWidth="1"/>
    <col min="11" max="11" width="6.08333333333333" style="1" customWidth="1"/>
    <col min="12" max="12" width="8.10833333333333" style="1" customWidth="1"/>
    <col min="13" max="13" width="6.975" style="1" customWidth="1"/>
    <col min="14" max="14" width="6.85833333333333" style="1" customWidth="1"/>
    <col min="15" max="15" width="7.26666666666667" style="1" customWidth="1"/>
    <col min="16" max="16383" width="10" style="1"/>
  </cols>
  <sheetData>
    <row r="1" s="1" customFormat="1" ht="3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22" t="s">
        <v>1</v>
      </c>
      <c r="B2" s="22"/>
      <c r="C2" s="23" t="str">
        <f>[1]培训花名册!C2</f>
        <v>乌兰浩特市优爱家政职业培训学校</v>
      </c>
      <c r="D2" s="23"/>
      <c r="E2" s="23"/>
      <c r="F2" s="23"/>
      <c r="G2" s="23"/>
      <c r="H2" s="24"/>
      <c r="I2" s="16"/>
      <c r="J2" s="26" t="s">
        <v>2</v>
      </c>
      <c r="K2" s="25" t="str">
        <f>[1]培训花名册!C10</f>
        <v>2022年第19期病人陪护培训班</v>
      </c>
      <c r="L2" s="25"/>
      <c r="M2" s="25"/>
      <c r="N2" s="25"/>
      <c r="O2" s="25"/>
    </row>
    <row r="3" s="1" customFormat="1" ht="24" customHeight="1" spans="1:15">
      <c r="A3" s="22" t="s">
        <v>3</v>
      </c>
      <c r="B3" s="22"/>
      <c r="C3" s="25" t="str">
        <f>[1]培训花名册!C4</f>
        <v>2022年8月4日-8月10日</v>
      </c>
      <c r="D3" s="25"/>
      <c r="E3" s="25"/>
      <c r="F3" s="25"/>
      <c r="G3" s="26" t="s">
        <v>4</v>
      </c>
      <c r="H3" s="25" t="str">
        <f>[1]培训花名册!C3</f>
        <v>病人陪护</v>
      </c>
      <c r="I3" s="25"/>
      <c r="J3" s="26" t="s">
        <v>5</v>
      </c>
      <c r="K3" s="25" t="str">
        <f>[1]培训花名册!C11</f>
        <v>《专项能力证书》</v>
      </c>
      <c r="L3" s="25"/>
      <c r="M3" s="25"/>
      <c r="N3" s="25"/>
      <c r="O3" s="25"/>
    </row>
    <row r="4" s="21" customFormat="1" ht="43" customHeight="1" spans="1:15">
      <c r="A4" s="27" t="s">
        <v>6</v>
      </c>
      <c r="B4" s="28" t="s">
        <v>7</v>
      </c>
      <c r="C4" s="28" t="s">
        <v>8</v>
      </c>
      <c r="D4" s="28" t="s">
        <v>9</v>
      </c>
      <c r="E4" s="28" t="s">
        <v>10</v>
      </c>
      <c r="F4" s="28" t="s">
        <v>11</v>
      </c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 t="s">
        <v>19</v>
      </c>
      <c r="O4" s="35" t="s">
        <v>20</v>
      </c>
    </row>
    <row r="5" s="1" customFormat="1" ht="16" customHeight="1" spans="1:15">
      <c r="A5" s="29">
        <v>1</v>
      </c>
      <c r="B5" s="30" t="str">
        <f>IF([1]培训花名册!F4="","",VLOOKUP([1]培训花名册!E4,[1]培训花名册!E:R,2,0))</f>
        <v>谢秀婷</v>
      </c>
      <c r="C5" s="30" t="str">
        <f>IF([1]培训花名册!F4="","",VLOOKUP([1]培训花名册!E4,[1]培训花名册!E:R,3,0))</f>
        <v>女</v>
      </c>
      <c r="D5" s="30">
        <f>IF([1]培训花名册!F4="","",VLOOKUP([1]培训花名册!E4,[1]培训花名册!E:R,4,0))</f>
        <v>31</v>
      </c>
      <c r="E5" s="30" t="s">
        <v>21</v>
      </c>
      <c r="F5" s="30" t="str">
        <f>IF([1]培训花名册!F4="","",VLOOKUP([1]培训花名册!E4,[1]培训花名册!E:R,6,0))</f>
        <v>初中</v>
      </c>
      <c r="G5" s="30" t="str">
        <f>IF([1]培训花名册!F4="","",VLOOKUP([1]培训花名册!E4,[1]培训花名册!E:R,11,0))</f>
        <v>内蒙古兴安盟突泉县太和乡太和村陈家屯294号			</v>
      </c>
      <c r="H5" s="30" t="str">
        <f>IF([1]培训花名册!F4="","",VLOOKUP([1]培训花名册!E4,[1]培训花名册!E:R,9,0))</f>
        <v>农村牧区转移就业劳动者</v>
      </c>
      <c r="I5" s="30" t="str">
        <f>[1]培训花名册!C11</f>
        <v>《专项能力证书》</v>
      </c>
      <c r="J5" s="30" t="s">
        <v>22</v>
      </c>
      <c r="K5" s="30" t="str">
        <f>IF([1]培训花名册!F4="","",VLOOKUP([1]培训花名册!E4,[1]培训花名册!E:R,13,0))</f>
        <v>合格</v>
      </c>
      <c r="L5" s="30" t="str">
        <f>IF([1]培训花名册!U4="","",[1]培训花名册!V4)</f>
        <v/>
      </c>
      <c r="M5" s="30">
        <f>IF([1]培训花名册!F4="","",VLOOKUP([1]培训花名册!F4,[1]培训花名册!F:R,13,0))</f>
        <v>720</v>
      </c>
      <c r="N5" s="30" t="str">
        <f>IF([1]培训花名册!S4="","",[1]培训花名册!S4)</f>
        <v/>
      </c>
      <c r="O5" s="36"/>
    </row>
    <row r="6" s="1" customFormat="1" ht="16" customHeight="1" spans="1:15">
      <c r="A6" s="29">
        <v>2</v>
      </c>
      <c r="B6" s="30" t="str">
        <f>IF([1]培训花名册!F5="","",VLOOKUP([1]培训花名册!E5,[1]培训花名册!E:R,2,0))</f>
        <v>袁福平</v>
      </c>
      <c r="C6" s="30" t="str">
        <f>IF([1]培训花名册!F5="","",VLOOKUP([1]培训花名册!E5,[1]培训花名册!E:R,3,0))</f>
        <v>女</v>
      </c>
      <c r="D6" s="30">
        <f>IF([1]培训花名册!F5="","",VLOOKUP([1]培训花名册!E5,[1]培训花名册!E:R,4,0))</f>
        <v>45</v>
      </c>
      <c r="E6" s="30" t="s">
        <v>23</v>
      </c>
      <c r="F6" s="30" t="str">
        <f>IF([1]培训花名册!F5="","",VLOOKUP([1]培训花名册!E5,[1]培训花名册!E:R,6,0))</f>
        <v>初中</v>
      </c>
      <c r="G6" s="30" t="str">
        <f>IF([1]培训花名册!F5="","",VLOOKUP([1]培训花名册!E5,[1]培训花名册!E:R,11,0))</f>
        <v>内蒙古兴安盟突泉县东杜尔基镇和平村付家屯424号			</v>
      </c>
      <c r="H6" s="30" t="str">
        <f>IF([1]培训花名册!F5="","",VLOOKUP([1]培训花名册!E5,[1]培训花名册!E:R,9,0))</f>
        <v>农村牧区转移就业劳动者</v>
      </c>
      <c r="I6" s="30" t="str">
        <f t="shared" ref="I6:I51" si="0">IF(B6="","",$I$5)</f>
        <v>《专项能力证书》</v>
      </c>
      <c r="J6" s="30" t="s">
        <v>24</v>
      </c>
      <c r="K6" s="30" t="str">
        <f>IF([1]培训花名册!F5="","",VLOOKUP([1]培训花名册!E5,[1]培训花名册!E:R,13,0))</f>
        <v>合格</v>
      </c>
      <c r="L6" s="30" t="str">
        <f>IF([1]培训花名册!U5="","",[1]培训花名册!V5)</f>
        <v/>
      </c>
      <c r="M6" s="30">
        <f>IF([1]培训花名册!F5="","",VLOOKUP([1]培训花名册!F5,[1]培训花名册!F:R,13,0))</f>
        <v>720</v>
      </c>
      <c r="N6" s="30" t="str">
        <f>IF([1]培训花名册!S5="","",[1]培训花名册!S5)</f>
        <v/>
      </c>
      <c r="O6" s="36"/>
    </row>
    <row r="7" s="1" customFormat="1" ht="16" customHeight="1" spans="1:15">
      <c r="A7" s="29">
        <v>3</v>
      </c>
      <c r="B7" s="30" t="str">
        <f>IF([1]培训花名册!F6="","",VLOOKUP([1]培训花名册!E6,[1]培训花名册!E:R,2,0))</f>
        <v>荆晓玲</v>
      </c>
      <c r="C7" s="30" t="str">
        <f>IF([1]培训花名册!F6="","",VLOOKUP([1]培训花名册!E6,[1]培训花名册!E:R,3,0))</f>
        <v>女</v>
      </c>
      <c r="D7" s="30">
        <f>IF([1]培训花名册!F6="","",VLOOKUP([1]培训花名册!E6,[1]培训花名册!E:R,4,0))</f>
        <v>49</v>
      </c>
      <c r="E7" s="30" t="s">
        <v>25</v>
      </c>
      <c r="F7" s="30" t="str">
        <f>IF([1]培训花名册!F6="","",VLOOKUP([1]培训花名册!E6,[1]培训花名册!E:R,6,0))</f>
        <v>初中</v>
      </c>
      <c r="G7" s="30" t="str">
        <f>IF([1]培训花名册!F6="","",VLOOKUP([1]培训花名册!E6,[1]培训花名册!E:R,11,0))</f>
        <v>内蒙古自治区突泉县太和乡和胜村张家屯169号</v>
      </c>
      <c r="H7" s="30" t="str">
        <f>IF([1]培训花名册!F6="","",VLOOKUP([1]培训花名册!E6,[1]培训花名册!E:R,9,0))</f>
        <v>农村牧区转移就业劳动者</v>
      </c>
      <c r="I7" s="30" t="str">
        <f t="shared" si="0"/>
        <v>《专项能力证书》</v>
      </c>
      <c r="J7" s="30" t="s">
        <v>26</v>
      </c>
      <c r="K7" s="30" t="str">
        <f>IF([1]培训花名册!F6="","",VLOOKUP([1]培训花名册!E6,[1]培训花名册!E:R,13,0))</f>
        <v>合格</v>
      </c>
      <c r="L7" s="30" t="str">
        <f>IF([1]培训花名册!U6="","",[1]培训花名册!V6)</f>
        <v/>
      </c>
      <c r="M7" s="30">
        <f>IF([1]培训花名册!F6="","",VLOOKUP([1]培训花名册!F6,[1]培训花名册!F:R,13,0))</f>
        <v>720</v>
      </c>
      <c r="N7" s="30" t="str">
        <f>IF([1]培训花名册!S6="","",[1]培训花名册!S6)</f>
        <v/>
      </c>
      <c r="O7" s="36"/>
    </row>
    <row r="8" s="1" customFormat="1" ht="16" customHeight="1" spans="1:15">
      <c r="A8" s="29">
        <v>4</v>
      </c>
      <c r="B8" s="30" t="str">
        <f>IF([1]培训花名册!F7="","",VLOOKUP([1]培训花名册!E7,[1]培训花名册!E:R,2,0))</f>
        <v>徐庆文</v>
      </c>
      <c r="C8" s="30" t="str">
        <f>IF([1]培训花名册!F7="","",VLOOKUP([1]培训花名册!E7,[1]培训花名册!E:R,3,0))</f>
        <v>男</v>
      </c>
      <c r="D8" s="30">
        <f>IF([1]培训花名册!F7="","",VLOOKUP([1]培训花名册!E7,[1]培训花名册!E:R,4,0))</f>
        <v>56</v>
      </c>
      <c r="E8" s="30" t="s">
        <v>27</v>
      </c>
      <c r="F8" s="30" t="str">
        <f>IF([1]培训花名册!F7="","",VLOOKUP([1]培训花名册!E7,[1]培训花名册!E:R,6,0))</f>
        <v>初中</v>
      </c>
      <c r="G8" s="30" t="str">
        <f>IF([1]培训花名册!F7="","",VLOOKUP([1]培训花名册!E7,[1]培训花名册!E:R,11,0))</f>
        <v>内蒙古自治区突泉县太和乡和胜村周家屯7号</v>
      </c>
      <c r="H8" s="30" t="str">
        <f>IF([1]培训花名册!F7="","",VLOOKUP([1]培训花名册!E7,[1]培训花名册!E:R,9,0))</f>
        <v>农村牧区转移就业劳动者</v>
      </c>
      <c r="I8" s="30" t="str">
        <f t="shared" si="0"/>
        <v>《专项能力证书》</v>
      </c>
      <c r="J8" s="30" t="s">
        <v>28</v>
      </c>
      <c r="K8" s="30" t="str">
        <f>IF([1]培训花名册!F7="","",VLOOKUP([1]培训花名册!E7,[1]培训花名册!E:R,13,0))</f>
        <v>合格</v>
      </c>
      <c r="L8" s="30" t="str">
        <f>IF([1]培训花名册!U7="","",[1]培训花名册!V7)</f>
        <v/>
      </c>
      <c r="M8" s="30">
        <f>IF([1]培训花名册!F7="","",VLOOKUP([1]培训花名册!F7,[1]培训花名册!F:R,13,0))</f>
        <v>720</v>
      </c>
      <c r="N8" s="30" t="str">
        <f>IF([1]培训花名册!S7="","",[1]培训花名册!S7)</f>
        <v/>
      </c>
      <c r="O8" s="36"/>
    </row>
    <row r="9" s="1" customFormat="1" ht="16" customHeight="1" spans="1:15">
      <c r="A9" s="29">
        <v>5</v>
      </c>
      <c r="B9" s="30" t="str">
        <f>IF([1]培训花名册!F8="","",VLOOKUP([1]培训花名册!E8,[1]培训花名册!E:R,2,0))</f>
        <v>梁晓坤</v>
      </c>
      <c r="C9" s="30" t="str">
        <f>IF([1]培训花名册!F8="","",VLOOKUP([1]培训花名册!E8,[1]培训花名册!E:R,3,0))</f>
        <v>女</v>
      </c>
      <c r="D9" s="30">
        <f>IF([1]培训花名册!F8="","",VLOOKUP([1]培训花名册!E8,[1]培训花名册!E:R,4,0))</f>
        <v>44</v>
      </c>
      <c r="E9" s="30" t="s">
        <v>29</v>
      </c>
      <c r="F9" s="30" t="str">
        <f>IF([1]培训花名册!F8="","",VLOOKUP([1]培训花名册!E8,[1]培训花名册!E:R,6,0))</f>
        <v>初中</v>
      </c>
      <c r="G9" s="30" t="str">
        <f>IF([1]培训花名册!F8="","",VLOOKUP([1]培训花名册!E8,[1]培训花名册!E:R,11,0))</f>
        <v>太和乡和胜村周家屯43号</v>
      </c>
      <c r="H9" s="30" t="str">
        <f>IF([1]培训花名册!F8="","",VLOOKUP([1]培训花名册!E8,[1]培训花名册!E:R,9,0))</f>
        <v>农村牧区转移就业劳动者</v>
      </c>
      <c r="I9" s="30" t="str">
        <f t="shared" si="0"/>
        <v>《专项能力证书》</v>
      </c>
      <c r="J9" s="30" t="s">
        <v>30</v>
      </c>
      <c r="K9" s="30" t="str">
        <f>IF([1]培训花名册!F8="","",VLOOKUP([1]培训花名册!E8,[1]培训花名册!E:R,13,0))</f>
        <v>合格</v>
      </c>
      <c r="L9" s="30" t="str">
        <f>IF([1]培训花名册!U8="","",[1]培训花名册!V8)</f>
        <v/>
      </c>
      <c r="M9" s="30">
        <f>IF([1]培训花名册!F8="","",VLOOKUP([1]培训花名册!F8,[1]培训花名册!F:R,13,0))</f>
        <v>720</v>
      </c>
      <c r="N9" s="30" t="str">
        <f>IF([1]培训花名册!S8="","",[1]培训花名册!S8)</f>
        <v/>
      </c>
      <c r="O9" s="36"/>
    </row>
    <row r="10" s="1" customFormat="1" ht="16" customHeight="1" spans="1:15">
      <c r="A10" s="29">
        <v>6</v>
      </c>
      <c r="B10" s="30" t="str">
        <f>IF([1]培训花名册!F9="","",VLOOKUP([1]培训花名册!E9,[1]培训花名册!E:R,2,0))</f>
        <v>朱如霞</v>
      </c>
      <c r="C10" s="30" t="str">
        <f>IF([1]培训花名册!F9="","",VLOOKUP([1]培训花名册!E9,[1]培训花名册!E:R,3,0))</f>
        <v>女</v>
      </c>
      <c r="D10" s="30">
        <f>IF([1]培训花名册!F9="","",VLOOKUP([1]培训花名册!E9,[1]培训花名册!E:R,4,0))</f>
        <v>45</v>
      </c>
      <c r="E10" s="30" t="s">
        <v>29</v>
      </c>
      <c r="F10" s="30" t="str">
        <f>IF([1]培训花名册!F9="","",VLOOKUP([1]培训花名册!E9,[1]培训花名册!E:R,6,0))</f>
        <v>初中</v>
      </c>
      <c r="G10" s="30" t="str">
        <f>IF([1]培训花名册!F9="","",VLOOKUP([1]培训花名册!E9,[1]培训花名册!E:R,11,0))</f>
        <v>内蒙古自治区突泉县太和乡和胜村周家屯57号</v>
      </c>
      <c r="H10" s="30" t="str">
        <f>IF([1]培训花名册!F9="","",VLOOKUP([1]培训花名册!E9,[1]培训花名册!E:R,9,0))</f>
        <v>农村牧区转移就业劳动者</v>
      </c>
      <c r="I10" s="30" t="str">
        <f t="shared" si="0"/>
        <v>《专项能力证书》</v>
      </c>
      <c r="J10" s="30" t="s">
        <v>31</v>
      </c>
      <c r="K10" s="30" t="str">
        <f>IF([1]培训花名册!F9="","",VLOOKUP([1]培训花名册!E9,[1]培训花名册!E:R,13,0))</f>
        <v>合格</v>
      </c>
      <c r="L10" s="30" t="str">
        <f>IF([1]培训花名册!U9="","",[1]培训花名册!V9)</f>
        <v/>
      </c>
      <c r="M10" s="30">
        <f>IF([1]培训花名册!F9="","",VLOOKUP([1]培训花名册!F9,[1]培训花名册!F:R,13,0))</f>
        <v>720</v>
      </c>
      <c r="N10" s="30" t="str">
        <f>IF([1]培训花名册!S9="","",[1]培训花名册!S9)</f>
        <v/>
      </c>
      <c r="O10" s="36"/>
    </row>
    <row r="11" s="1" customFormat="1" ht="16" customHeight="1" spans="1:15">
      <c r="A11" s="29">
        <v>7</v>
      </c>
      <c r="B11" s="30" t="str">
        <f>IF([1]培训花名册!F10="","",VLOOKUP([1]培训花名册!E10,[1]培训花名册!E:R,2,0))</f>
        <v>宋金艳</v>
      </c>
      <c r="C11" s="30" t="str">
        <f>IF([1]培训花名册!F10="","",VLOOKUP([1]培训花名册!E10,[1]培训花名册!E:R,3,0))</f>
        <v>女</v>
      </c>
      <c r="D11" s="30">
        <f>IF([1]培训花名册!F10="","",VLOOKUP([1]培训花名册!E10,[1]培训花名册!E:R,4,0))</f>
        <v>39</v>
      </c>
      <c r="E11" s="30" t="s">
        <v>32</v>
      </c>
      <c r="F11" s="30" t="str">
        <f>IF([1]培训花名册!F10="","",VLOOKUP([1]培训花名册!E10,[1]培训花名册!E:R,6,0))</f>
        <v>初中</v>
      </c>
      <c r="G11" s="30" t="str">
        <f>IF([1]培训花名册!F10="","",VLOOKUP([1]培训花名册!E10,[1]培训花名册!E:R,11,0))</f>
        <v>内蒙古自治区突泉县太和乡和胜村周家屯03号</v>
      </c>
      <c r="H11" s="30" t="str">
        <f>IF([1]培训花名册!F10="","",VLOOKUP([1]培训花名册!E10,[1]培训花名册!E:R,9,0))</f>
        <v>农村牧区转移就业劳动者</v>
      </c>
      <c r="I11" s="30" t="str">
        <f t="shared" si="0"/>
        <v>《专项能力证书》</v>
      </c>
      <c r="J11" s="30" t="s">
        <v>33</v>
      </c>
      <c r="K11" s="30" t="str">
        <f>IF([1]培训花名册!F10="","",VLOOKUP([1]培训花名册!E10,[1]培训花名册!E:R,13,0))</f>
        <v>合格</v>
      </c>
      <c r="L11" s="30" t="str">
        <f>IF([1]培训花名册!U10="","",[1]培训花名册!V10)</f>
        <v/>
      </c>
      <c r="M11" s="30">
        <f>IF([1]培训花名册!F10="","",VLOOKUP([1]培训花名册!F10,[1]培训花名册!F:R,13,0))</f>
        <v>720</v>
      </c>
      <c r="N11" s="30" t="str">
        <f>IF([1]培训花名册!S10="","",[1]培训花名册!S10)</f>
        <v/>
      </c>
      <c r="O11" s="36"/>
    </row>
    <row r="12" s="1" customFormat="1" ht="16" customHeight="1" spans="1:15">
      <c r="A12" s="29">
        <v>8</v>
      </c>
      <c r="B12" s="30" t="str">
        <f>IF([1]培训花名册!F11="","",VLOOKUP([1]培训花名册!E11,[1]培训花名册!E:R,2,0))</f>
        <v>解佳慧</v>
      </c>
      <c r="C12" s="30" t="str">
        <f>IF([1]培训花名册!F11="","",VLOOKUP([1]培训花名册!E11,[1]培训花名册!E:R,3,0))</f>
        <v>女</v>
      </c>
      <c r="D12" s="30">
        <f>IF([1]培训花名册!F11="","",VLOOKUP([1]培训花名册!E11,[1]培训花名册!E:R,4,0))</f>
        <v>45</v>
      </c>
      <c r="E12" s="30" t="s">
        <v>34</v>
      </c>
      <c r="F12" s="30" t="str">
        <f>IF([1]培训花名册!F11="","",VLOOKUP([1]培训花名册!E11,[1]培训花名册!E:R,6,0))</f>
        <v>初中</v>
      </c>
      <c r="G12" s="30" t="str">
        <f>IF([1]培训花名册!F11="","",VLOOKUP([1]培训花名册!E11,[1]培训花名册!E:R,11,0))</f>
        <v>内蒙古自治区突泉县太和乡和胜村刘家屯05号</v>
      </c>
      <c r="H12" s="30" t="str">
        <f>IF([1]培训花名册!F11="","",VLOOKUP([1]培训花名册!E11,[1]培训花名册!E:R,9,0))</f>
        <v>农村牧区转移就业劳动者</v>
      </c>
      <c r="I12" s="30" t="str">
        <f t="shared" si="0"/>
        <v>《专项能力证书》</v>
      </c>
      <c r="J12" s="30" t="s">
        <v>35</v>
      </c>
      <c r="K12" s="30" t="str">
        <f>IF([1]培训花名册!F11="","",VLOOKUP([1]培训花名册!E11,[1]培训花名册!E:R,13,0))</f>
        <v>合格</v>
      </c>
      <c r="L12" s="30" t="str">
        <f>IF([1]培训花名册!U11="","",[1]培训花名册!V11)</f>
        <v/>
      </c>
      <c r="M12" s="30">
        <f>IF([1]培训花名册!F11="","",VLOOKUP([1]培训花名册!F11,[1]培训花名册!F:R,13,0))</f>
        <v>720</v>
      </c>
      <c r="N12" s="30" t="str">
        <f>IF([1]培训花名册!S11="","",[1]培训花名册!S11)</f>
        <v/>
      </c>
      <c r="O12" s="36"/>
    </row>
    <row r="13" s="1" customFormat="1" ht="16" customHeight="1" spans="1:15">
      <c r="A13" s="29">
        <v>9</v>
      </c>
      <c r="B13" s="30" t="str">
        <f>IF([1]培训花名册!F12="","",VLOOKUP([1]培训花名册!E12,[1]培训花名册!E:R,2,0))</f>
        <v>辛立凤</v>
      </c>
      <c r="C13" s="30" t="str">
        <f>IF([1]培训花名册!F12="","",VLOOKUP([1]培训花名册!E12,[1]培训花名册!E:R,3,0))</f>
        <v>女</v>
      </c>
      <c r="D13" s="30">
        <f>IF([1]培训花名册!F12="","",VLOOKUP([1]培训花名册!E12,[1]培训花名册!E:R,4,0))</f>
        <v>41</v>
      </c>
      <c r="E13" s="30" t="s">
        <v>21</v>
      </c>
      <c r="F13" s="30" t="str">
        <f>IF([1]培训花名册!F12="","",VLOOKUP([1]培训花名册!E12,[1]培训花名册!E:R,6,0))</f>
        <v>初中</v>
      </c>
      <c r="G13" s="30" t="str">
        <f>IF([1]培训花名册!F12="","",VLOOKUP([1]培训花名册!E12,[1]培训花名册!E:R,11,0))</f>
        <v>内蒙古自治区突泉县太和乡和胜村刘家屯026号</v>
      </c>
      <c r="H13" s="30" t="str">
        <f>IF([1]培训花名册!F12="","",VLOOKUP([1]培训花名册!E12,[1]培训花名册!E:R,9,0))</f>
        <v>农村牧区转移就业劳动者</v>
      </c>
      <c r="I13" s="30" t="str">
        <f t="shared" si="0"/>
        <v>《专项能力证书》</v>
      </c>
      <c r="J13" s="30" t="s">
        <v>36</v>
      </c>
      <c r="K13" s="30" t="str">
        <f>IF([1]培训花名册!F12="","",VLOOKUP([1]培训花名册!E12,[1]培训花名册!E:R,13,0))</f>
        <v>合格</v>
      </c>
      <c r="L13" s="30" t="str">
        <f>IF([1]培训花名册!U12="","",[1]培训花名册!V12)</f>
        <v/>
      </c>
      <c r="M13" s="30">
        <f>IF([1]培训花名册!F12="","",VLOOKUP([1]培训花名册!F12,[1]培训花名册!F:R,13,0))</f>
        <v>720</v>
      </c>
      <c r="N13" s="30" t="str">
        <f>IF([1]培训花名册!S12="","",[1]培训花名册!S12)</f>
        <v/>
      </c>
      <c r="O13" s="36"/>
    </row>
    <row r="14" s="1" customFormat="1" ht="16" customHeight="1" spans="1:15">
      <c r="A14" s="29">
        <v>10</v>
      </c>
      <c r="B14" s="30" t="str">
        <f>IF([1]培训花名册!F13="","",VLOOKUP([1]培训花名册!E13,[1]培训花名册!E:R,2,0))</f>
        <v>代兄</v>
      </c>
      <c r="C14" s="30" t="str">
        <f>IF([1]培训花名册!F13="","",VLOOKUP([1]培训花名册!E13,[1]培训花名册!E:R,3,0))</f>
        <v>女</v>
      </c>
      <c r="D14" s="30">
        <f>IF([1]培训花名册!F13="","",VLOOKUP([1]培训花名册!E13,[1]培训花名册!E:R,4,0))</f>
        <v>32</v>
      </c>
      <c r="E14" s="30" t="s">
        <v>37</v>
      </c>
      <c r="F14" s="30" t="str">
        <f>IF([1]培训花名册!F13="","",VLOOKUP([1]培训花名册!E13,[1]培训花名册!E:R,6,0))</f>
        <v>初中</v>
      </c>
      <c r="G14" s="30" t="str">
        <f>IF([1]培训花名册!F13="","",VLOOKUP([1]培训花名册!E13,[1]培训花名册!E:R,11,0))</f>
        <v>六户镇和胜村</v>
      </c>
      <c r="H14" s="30" t="str">
        <f>IF([1]培训花名册!F13="","",VLOOKUP([1]培训花名册!E13,[1]培训花名册!E:R,9,0))</f>
        <v>农村牧区转移就业劳动者</v>
      </c>
      <c r="I14" s="30" t="str">
        <f t="shared" si="0"/>
        <v>《专项能力证书》</v>
      </c>
      <c r="J14" s="30" t="s">
        <v>38</v>
      </c>
      <c r="K14" s="30" t="str">
        <f>IF([1]培训花名册!F13="","",VLOOKUP([1]培训花名册!E13,[1]培训花名册!E:R,13,0))</f>
        <v>合格</v>
      </c>
      <c r="L14" s="30" t="str">
        <f>IF([1]培训花名册!U13="","",[1]培训花名册!V13)</f>
        <v/>
      </c>
      <c r="M14" s="30">
        <f>IF([1]培训花名册!F13="","",VLOOKUP([1]培训花名册!F13,[1]培训花名册!F:R,13,0))</f>
        <v>720</v>
      </c>
      <c r="N14" s="30" t="str">
        <f>IF([1]培训花名册!S13="","",[1]培训花名册!S13)</f>
        <v/>
      </c>
      <c r="O14" s="36"/>
    </row>
    <row r="15" s="1" customFormat="1" ht="16" customHeight="1" spans="1:15">
      <c r="A15" s="29">
        <v>11</v>
      </c>
      <c r="B15" s="30" t="str">
        <f>IF([1]培训花名册!F14="","",VLOOKUP([1]培训花名册!E14,[1]培训花名册!E:R,2,0))</f>
        <v>李立舟</v>
      </c>
      <c r="C15" s="30" t="str">
        <f>IF([1]培训花名册!F14="","",VLOOKUP([1]培训花名册!E14,[1]培训花名册!E:R,3,0))</f>
        <v>女</v>
      </c>
      <c r="D15" s="30">
        <f>IF([1]培训花名册!F14="","",VLOOKUP([1]培训花名册!E14,[1]培训花名册!E:R,4,0))</f>
        <v>31</v>
      </c>
      <c r="E15" s="30" t="s">
        <v>39</v>
      </c>
      <c r="F15" s="30" t="str">
        <f>IF([1]培训花名册!F14="","",VLOOKUP([1]培训花名册!E14,[1]培训花名册!E:R,6,0))</f>
        <v>初中</v>
      </c>
      <c r="G15" s="30" t="str">
        <f>IF([1]培训花名册!F14="","",VLOOKUP([1]培训花名册!E14,[1]培训花名册!E:R,11,0))</f>
        <v>六户镇和胜村</v>
      </c>
      <c r="H15" s="30" t="str">
        <f>IF([1]培训花名册!F14="","",VLOOKUP([1]培训花名册!E14,[1]培训花名册!E:R,9,0))</f>
        <v>农村牧区转移就业劳动者</v>
      </c>
      <c r="I15" s="30" t="str">
        <f t="shared" si="0"/>
        <v>《专项能力证书》</v>
      </c>
      <c r="J15" s="30" t="s">
        <v>40</v>
      </c>
      <c r="K15" s="30" t="str">
        <f>IF([1]培训花名册!F14="","",VLOOKUP([1]培训花名册!E14,[1]培训花名册!E:R,13,0))</f>
        <v>合格</v>
      </c>
      <c r="L15" s="30" t="str">
        <f>IF([1]培训花名册!U14="","",[1]培训花名册!V14)</f>
        <v/>
      </c>
      <c r="M15" s="30">
        <f>IF([1]培训花名册!F14="","",VLOOKUP([1]培训花名册!F14,[1]培训花名册!F:R,13,0))</f>
        <v>720</v>
      </c>
      <c r="N15" s="30" t="str">
        <f>IF([1]培训花名册!S14="","",[1]培训花名册!S14)</f>
        <v/>
      </c>
      <c r="O15" s="36"/>
    </row>
    <row r="16" s="1" customFormat="1" ht="16" customHeight="1" spans="1:15">
      <c r="A16" s="29">
        <v>12</v>
      </c>
      <c r="B16" s="30" t="str">
        <f>IF([1]培训花名册!F15="","",VLOOKUP([1]培训花名册!E15,[1]培训花名册!E:R,2,0))</f>
        <v>李芳红</v>
      </c>
      <c r="C16" s="30" t="str">
        <f>IF([1]培训花名册!F15="","",VLOOKUP([1]培训花名册!E15,[1]培训花名册!E:R,3,0))</f>
        <v>女</v>
      </c>
      <c r="D16" s="30">
        <f>IF([1]培训花名册!F15="","",VLOOKUP([1]培训花名册!E15,[1]培训花名册!E:R,4,0))</f>
        <v>46</v>
      </c>
      <c r="E16" s="30" t="s">
        <v>41</v>
      </c>
      <c r="F16" s="30" t="str">
        <f>IF([1]培训花名册!F15="","",VLOOKUP([1]培训花名册!E15,[1]培训花名册!E:R,6,0))</f>
        <v>初中</v>
      </c>
      <c r="G16" s="30" t="str">
        <f>IF([1]培训花名册!F15="","",VLOOKUP([1]培训花名册!E15,[1]培训花名册!E:R,11,0))</f>
        <v>内蒙古自治区突泉县太和乡和胜村周家屯0182号</v>
      </c>
      <c r="H16" s="30" t="str">
        <f>IF([1]培训花名册!F15="","",VLOOKUP([1]培训花名册!E15,[1]培训花名册!E:R,9,0))</f>
        <v>农村牧区转移就业劳动者</v>
      </c>
      <c r="I16" s="30" t="str">
        <f t="shared" si="0"/>
        <v>《专项能力证书》</v>
      </c>
      <c r="J16" s="30" t="s">
        <v>42</v>
      </c>
      <c r="K16" s="30" t="str">
        <f>IF([1]培训花名册!F15="","",VLOOKUP([1]培训花名册!E15,[1]培训花名册!E:R,13,0))</f>
        <v>合格</v>
      </c>
      <c r="L16" s="30" t="str">
        <f>IF([1]培训花名册!U15="","",[1]培训花名册!V15)</f>
        <v/>
      </c>
      <c r="M16" s="30">
        <f>IF([1]培训花名册!F15="","",VLOOKUP([1]培训花名册!F15,[1]培训花名册!F:R,13,0))</f>
        <v>720</v>
      </c>
      <c r="N16" s="30" t="str">
        <f>IF([1]培训花名册!S15="","",[1]培训花名册!S15)</f>
        <v/>
      </c>
      <c r="O16" s="36"/>
    </row>
    <row r="17" s="1" customFormat="1" ht="16" customHeight="1" spans="1:15">
      <c r="A17" s="29">
        <v>13</v>
      </c>
      <c r="B17" s="30" t="str">
        <f>IF([1]培训花名册!F16="","",VLOOKUP([1]培训花名册!E16,[1]培训花名册!E:R,2,0))</f>
        <v>李晓云</v>
      </c>
      <c r="C17" s="30" t="str">
        <f>IF([1]培训花名册!F16="","",VLOOKUP([1]培训花名册!E16,[1]培训花名册!E:R,3,0))</f>
        <v>女</v>
      </c>
      <c r="D17" s="30">
        <f>IF([1]培训花名册!F16="","",VLOOKUP([1]培训花名册!E16,[1]培训花名册!E:R,4,0))</f>
        <v>46</v>
      </c>
      <c r="E17" s="30" t="s">
        <v>21</v>
      </c>
      <c r="F17" s="30" t="str">
        <f>IF([1]培训花名册!F16="","",VLOOKUP([1]培训花名册!E16,[1]培训花名册!E:R,6,0))</f>
        <v>初中</v>
      </c>
      <c r="G17" s="30" t="str">
        <f>IF([1]培训花名册!F16="","",VLOOKUP([1]培训花名册!E16,[1]培训花名册!E:R,11,0))</f>
        <v>内蒙古自治区突泉县太和乡和胜村张家屯35号</v>
      </c>
      <c r="H17" s="30" t="str">
        <f>IF([1]培训花名册!F16="","",VLOOKUP([1]培训花名册!E16,[1]培训花名册!E:R,9,0))</f>
        <v>农村牧区转移就业劳动者</v>
      </c>
      <c r="I17" s="30" t="str">
        <f t="shared" si="0"/>
        <v>《专项能力证书》</v>
      </c>
      <c r="J17" s="30" t="s">
        <v>43</v>
      </c>
      <c r="K17" s="30" t="str">
        <f>IF([1]培训花名册!F16="","",VLOOKUP([1]培训花名册!E16,[1]培训花名册!E:R,13,0))</f>
        <v>合格</v>
      </c>
      <c r="L17" s="30" t="str">
        <f>IF([1]培训花名册!U16="","",[1]培训花名册!V16)</f>
        <v/>
      </c>
      <c r="M17" s="30">
        <f>IF([1]培训花名册!F16="","",VLOOKUP([1]培训花名册!F16,[1]培训花名册!F:R,13,0))</f>
        <v>720</v>
      </c>
      <c r="N17" s="30" t="str">
        <f>IF([1]培训花名册!S16="","",[1]培训花名册!S16)</f>
        <v/>
      </c>
      <c r="O17" s="36"/>
    </row>
    <row r="18" s="1" customFormat="1" ht="16" customHeight="1" spans="1:15">
      <c r="A18" s="29">
        <v>14</v>
      </c>
      <c r="B18" s="30" t="str">
        <f>IF([1]培训花名册!F17="","",VLOOKUP([1]培训花名册!E17,[1]培训花名册!E:R,2,0))</f>
        <v>李宝杰</v>
      </c>
      <c r="C18" s="30" t="str">
        <f>IF([1]培训花名册!F17="","",VLOOKUP([1]培训花名册!E17,[1]培训花名册!E:R,3,0))</f>
        <v>女</v>
      </c>
      <c r="D18" s="30">
        <f>IF([1]培训花名册!F17="","",VLOOKUP([1]培训花名册!E17,[1]培训花名册!E:R,4,0))</f>
        <v>46</v>
      </c>
      <c r="E18" s="30" t="s">
        <v>44</v>
      </c>
      <c r="F18" s="30" t="str">
        <f>IF([1]培训花名册!F17="","",VLOOKUP([1]培训花名册!E17,[1]培训花名册!E:R,6,0))</f>
        <v>初中</v>
      </c>
      <c r="G18" s="30" t="str">
        <f>IF([1]培训花名册!F17="","",VLOOKUP([1]培训花名册!E17,[1]培训花名册!E:R,11,0))</f>
        <v>内蒙古自治区突泉县太和乡和胜村马家屯28号</v>
      </c>
      <c r="H18" s="30" t="str">
        <f>IF([1]培训花名册!F17="","",VLOOKUP([1]培训花名册!E17,[1]培训花名册!E:R,9,0))</f>
        <v>农村牧区转移就业劳动者</v>
      </c>
      <c r="I18" s="30" t="str">
        <f t="shared" si="0"/>
        <v>《专项能力证书》</v>
      </c>
      <c r="J18" s="30" t="s">
        <v>45</v>
      </c>
      <c r="K18" s="30" t="str">
        <f>IF([1]培训花名册!F17="","",VLOOKUP([1]培训花名册!E17,[1]培训花名册!E:R,13,0))</f>
        <v>合格</v>
      </c>
      <c r="L18" s="30" t="str">
        <f>IF([1]培训花名册!U17="","",[1]培训花名册!V17)</f>
        <v/>
      </c>
      <c r="M18" s="30">
        <f>IF([1]培训花名册!F17="","",VLOOKUP([1]培训花名册!F17,[1]培训花名册!F:R,13,0))</f>
        <v>720</v>
      </c>
      <c r="N18" s="30" t="str">
        <f>IF([1]培训花名册!S17="","",[1]培训花名册!S17)</f>
        <v/>
      </c>
      <c r="O18" s="36"/>
    </row>
    <row r="19" s="1" customFormat="1" ht="16" customHeight="1" spans="1:15">
      <c r="A19" s="29">
        <v>15</v>
      </c>
      <c r="B19" s="30" t="str">
        <f>IF([1]培训花名册!F18="","",VLOOKUP([1]培训花名册!E18,[1]培训花名册!E:R,2,0))</f>
        <v>孙燕</v>
      </c>
      <c r="C19" s="30" t="str">
        <f>IF([1]培训花名册!F18="","",VLOOKUP([1]培训花名册!E18,[1]培训花名册!E:R,3,0))</f>
        <v>女</v>
      </c>
      <c r="D19" s="30">
        <f>IF([1]培训花名册!F18="","",VLOOKUP([1]培训花名册!E18,[1]培训花名册!E:R,4,0))</f>
        <v>47</v>
      </c>
      <c r="E19" s="30" t="s">
        <v>39</v>
      </c>
      <c r="F19" s="30" t="str">
        <f>IF([1]培训花名册!F18="","",VLOOKUP([1]培训花名册!E18,[1]培训花名册!E:R,6,0))</f>
        <v>初中</v>
      </c>
      <c r="G19" s="30" t="str">
        <f>IF([1]培训花名册!F18="","",VLOOKUP([1]培训花名册!E18,[1]培训花名册!E:R,11,0))</f>
        <v>内蒙古自治区突泉县太和乡和胜村周家屯68号</v>
      </c>
      <c r="H19" s="30" t="str">
        <f>IF([1]培训花名册!F18="","",VLOOKUP([1]培训花名册!E18,[1]培训花名册!E:R,9,0))</f>
        <v>农村牧区转移就业劳动者</v>
      </c>
      <c r="I19" s="30" t="str">
        <f t="shared" si="0"/>
        <v>《专项能力证书》</v>
      </c>
      <c r="J19" s="30" t="s">
        <v>46</v>
      </c>
      <c r="K19" s="30" t="str">
        <f>IF([1]培训花名册!F18="","",VLOOKUP([1]培训花名册!E18,[1]培训花名册!E:R,13,0))</f>
        <v>合格</v>
      </c>
      <c r="L19" s="30" t="str">
        <f>IF([1]培训花名册!U18="","",[1]培训花名册!V18)</f>
        <v/>
      </c>
      <c r="M19" s="30">
        <f>IF([1]培训花名册!F18="","",VLOOKUP([1]培训花名册!F18,[1]培训花名册!F:R,13,0))</f>
        <v>720</v>
      </c>
      <c r="N19" s="30" t="str">
        <f>IF([1]培训花名册!S18="","",[1]培训花名册!S18)</f>
        <v/>
      </c>
      <c r="O19" s="36"/>
    </row>
    <row r="20" s="1" customFormat="1" ht="16" customHeight="1" spans="1:15">
      <c r="A20" s="29">
        <v>16</v>
      </c>
      <c r="B20" s="30" t="str">
        <f>IF([1]培训花名册!F19="","",VLOOKUP([1]培训花名册!E19,[1]培训花名册!E:R,2,0))</f>
        <v>周艳静</v>
      </c>
      <c r="C20" s="30" t="str">
        <f>IF([1]培训花名册!F19="","",VLOOKUP([1]培训花名册!E19,[1]培训花名册!E:R,3,0))</f>
        <v>女</v>
      </c>
      <c r="D20" s="30">
        <f>IF([1]培训花名册!F19="","",VLOOKUP([1]培训花名册!E19,[1]培训花名册!E:R,4,0))</f>
        <v>39</v>
      </c>
      <c r="E20" s="30" t="s">
        <v>47</v>
      </c>
      <c r="F20" s="30" t="str">
        <f>IF([1]培训花名册!F19="","",VLOOKUP([1]培训花名册!E19,[1]培训花名册!E:R,6,0))</f>
        <v>初中</v>
      </c>
      <c r="G20" s="30" t="str">
        <f>IF([1]培训花名册!F19="","",VLOOKUP([1]培训花名册!E19,[1]培训花名册!E:R,11,0))</f>
        <v>太和乡和胜村周家屯太和乡和胜村周家屯90号</v>
      </c>
      <c r="H20" s="30" t="str">
        <f>IF([1]培训花名册!F19="","",VLOOKUP([1]培训花名册!E19,[1]培训花名册!E:R,9,0))</f>
        <v>农村牧区转移就业劳动者</v>
      </c>
      <c r="I20" s="30" t="str">
        <f t="shared" si="0"/>
        <v>《专项能力证书》</v>
      </c>
      <c r="J20" s="30" t="s">
        <v>48</v>
      </c>
      <c r="K20" s="30" t="str">
        <f>IF([1]培训花名册!F19="","",VLOOKUP([1]培训花名册!E19,[1]培训花名册!E:R,13,0))</f>
        <v>合格</v>
      </c>
      <c r="L20" s="30" t="str">
        <f>IF([1]培训花名册!U19="","",[1]培训花名册!V19)</f>
        <v/>
      </c>
      <c r="M20" s="30">
        <f>IF([1]培训花名册!F19="","",VLOOKUP([1]培训花名册!F19,[1]培训花名册!F:R,13,0))</f>
        <v>720</v>
      </c>
      <c r="N20" s="30" t="str">
        <f>IF([1]培训花名册!S19="","",[1]培训花名册!S19)</f>
        <v/>
      </c>
      <c r="O20" s="36"/>
    </row>
    <row r="21" s="1" customFormat="1" ht="16" customHeight="1" spans="1:15">
      <c r="A21" s="29">
        <v>17</v>
      </c>
      <c r="B21" s="30" t="str">
        <f>IF([1]培训花名册!F20="","",VLOOKUP([1]培训花名册!E20,[1]培训花名册!E:R,2,0))</f>
        <v>李娟</v>
      </c>
      <c r="C21" s="30" t="str">
        <f>IF([1]培训花名册!F20="","",VLOOKUP([1]培训花名册!E20,[1]培训花名册!E:R,3,0))</f>
        <v>女</v>
      </c>
      <c r="D21" s="30">
        <f>IF([1]培训花名册!F20="","",VLOOKUP([1]培训花名册!E20,[1]培训花名册!E:R,4,0))</f>
        <v>34</v>
      </c>
      <c r="E21" s="30" t="s">
        <v>39</v>
      </c>
      <c r="F21" s="30" t="str">
        <f>IF([1]培训花名册!F20="","",VLOOKUP([1]培训花名册!E20,[1]培训花名册!E:R,6,0))</f>
        <v>初中</v>
      </c>
      <c r="G21" s="30" t="str">
        <f>IF([1]培训花名册!F20="","",VLOOKUP([1]培训花名册!E20,[1]培训花名册!E:R,11,0))</f>
        <v>六户镇和胜村</v>
      </c>
      <c r="H21" s="30" t="str">
        <f>IF([1]培训花名册!F20="","",VLOOKUP([1]培训花名册!E20,[1]培训花名册!E:R,9,0))</f>
        <v>农村牧区转移就业劳动者</v>
      </c>
      <c r="I21" s="30" t="str">
        <f t="shared" si="0"/>
        <v>《专项能力证书》</v>
      </c>
      <c r="J21" s="30" t="s">
        <v>49</v>
      </c>
      <c r="K21" s="30" t="str">
        <f>IF([1]培训花名册!F20="","",VLOOKUP([1]培训花名册!E20,[1]培训花名册!E:R,13,0))</f>
        <v>合格</v>
      </c>
      <c r="L21" s="30" t="str">
        <f>IF([1]培训花名册!U20="","",[1]培训花名册!V20)</f>
        <v/>
      </c>
      <c r="M21" s="30">
        <f>IF([1]培训花名册!F20="","",VLOOKUP([1]培训花名册!F20,[1]培训花名册!F:R,13,0))</f>
        <v>720</v>
      </c>
      <c r="N21" s="30" t="str">
        <f>IF([1]培训花名册!S20="","",[1]培训花名册!S20)</f>
        <v/>
      </c>
      <c r="O21" s="36"/>
    </row>
    <row r="22" s="1" customFormat="1" ht="16" customHeight="1" spans="1:15">
      <c r="A22" s="29">
        <v>18</v>
      </c>
      <c r="B22" s="30" t="str">
        <f>IF([1]培训花名册!F21="","",VLOOKUP([1]培训花名册!E21,[1]培训花名册!E:R,2,0))</f>
        <v>王明月</v>
      </c>
      <c r="C22" s="30" t="str">
        <f>IF([1]培训花名册!F21="","",VLOOKUP([1]培训花名册!E21,[1]培训花名册!E:R,3,0))</f>
        <v>女</v>
      </c>
      <c r="D22" s="30">
        <f>IF([1]培训花名册!F21="","",VLOOKUP([1]培训花名册!E21,[1]培训花名册!E:R,4,0))</f>
        <v>0</v>
      </c>
      <c r="E22" s="30" t="s">
        <v>50</v>
      </c>
      <c r="F22" s="30" t="str">
        <f>IF([1]培训花名册!F21="","",VLOOKUP([1]培训花名册!E21,[1]培训花名册!E:R,6,0))</f>
        <v>初中</v>
      </c>
      <c r="G22" s="30" t="str">
        <f>IF([1]培训花名册!F21="","",VLOOKUP([1]培训花名册!E21,[1]培训花名册!E:R,11,0))</f>
        <v>内蒙古自治区突泉县太和乡和胜村张家屯23号</v>
      </c>
      <c r="H22" s="30" t="str">
        <f>IF([1]培训花名册!F21="","",VLOOKUP([1]培训花名册!E21,[1]培训花名册!E:R,9,0))</f>
        <v>农村牧区转移就业劳动者</v>
      </c>
      <c r="I22" s="30" t="str">
        <f t="shared" si="0"/>
        <v>《专项能力证书》</v>
      </c>
      <c r="J22" s="30" t="s">
        <v>51</v>
      </c>
      <c r="K22" s="30" t="str">
        <f>IF([1]培训花名册!F21="","",VLOOKUP([1]培训花名册!E21,[1]培训花名册!E:R,13,0))</f>
        <v>合格</v>
      </c>
      <c r="L22" s="30" t="str">
        <f>IF([1]培训花名册!U21="","",[1]培训花名册!V21)</f>
        <v/>
      </c>
      <c r="M22" s="30">
        <f>IF([1]培训花名册!F21="","",VLOOKUP([1]培训花名册!F21,[1]培训花名册!F:R,13,0))</f>
        <v>720</v>
      </c>
      <c r="N22" s="30" t="str">
        <f>IF([1]培训花名册!S21="","",[1]培训花名册!S21)</f>
        <v/>
      </c>
      <c r="O22" s="36"/>
    </row>
    <row r="23" s="1" customFormat="1" ht="16" customHeight="1" spans="1:15">
      <c r="A23" s="29">
        <v>19</v>
      </c>
      <c r="B23" s="30" t="str">
        <f>IF([1]培训花名册!F22="","",VLOOKUP([1]培训花名册!E22,[1]培训花名册!E:R,2,0))</f>
        <v>高光丽</v>
      </c>
      <c r="C23" s="30" t="str">
        <f>IF([1]培训花名册!F22="","",VLOOKUP([1]培训花名册!E22,[1]培训花名册!E:R,3,0))</f>
        <v>女</v>
      </c>
      <c r="D23" s="30">
        <f>IF([1]培训花名册!F22="","",VLOOKUP([1]培训花名册!E22,[1]培训花名册!E:R,4,0))</f>
        <v>40</v>
      </c>
      <c r="E23" s="30" t="s">
        <v>52</v>
      </c>
      <c r="F23" s="30" t="str">
        <f>IF([1]培训花名册!F22="","",VLOOKUP([1]培训花名册!E22,[1]培训花名册!E:R,6,0))</f>
        <v>初中</v>
      </c>
      <c r="G23" s="30" t="str">
        <f>IF([1]培训花名册!F22="","",VLOOKUP([1]培训花名册!E22,[1]培训花名册!E:R,11,0))</f>
        <v>太和乡和胜村周家屯450</v>
      </c>
      <c r="H23" s="30" t="str">
        <f>IF([1]培训花名册!F22="","",VLOOKUP([1]培训花名册!E22,[1]培训花名册!E:R,9,0))</f>
        <v>农村牧区转移就业劳动者</v>
      </c>
      <c r="I23" s="30" t="str">
        <f t="shared" si="0"/>
        <v>《专项能力证书》</v>
      </c>
      <c r="J23" s="30" t="s">
        <v>30</v>
      </c>
      <c r="K23" s="30" t="str">
        <f>IF([1]培训花名册!F22="","",VLOOKUP([1]培训花名册!E22,[1]培训花名册!E:R,13,0))</f>
        <v>合格</v>
      </c>
      <c r="L23" s="30" t="str">
        <f>IF([1]培训花名册!U22="","",[1]培训花名册!V22)</f>
        <v/>
      </c>
      <c r="M23" s="30">
        <f>IF([1]培训花名册!F22="","",VLOOKUP([1]培训花名册!F22,[1]培训花名册!F:R,13,0))</f>
        <v>720</v>
      </c>
      <c r="N23" s="30" t="str">
        <f>IF([1]培训花名册!S22="","",[1]培训花名册!S22)</f>
        <v/>
      </c>
      <c r="O23" s="36"/>
    </row>
    <row r="24" s="1" customFormat="1" ht="16" customHeight="1" spans="1:15">
      <c r="A24" s="29">
        <v>20</v>
      </c>
      <c r="B24" s="30" t="str">
        <f>IF([1]培训花名册!F23="","",VLOOKUP([1]培训花名册!E23,[1]培训花名册!E:R,2,0))</f>
        <v>崔玉娟</v>
      </c>
      <c r="C24" s="30" t="str">
        <f>IF([1]培训花名册!F23="","",VLOOKUP([1]培训花名册!E23,[1]培训花名册!E:R,3,0))</f>
        <v>女</v>
      </c>
      <c r="D24" s="30">
        <f>IF([1]培训花名册!F23="","",VLOOKUP([1]培训花名册!E23,[1]培训花名册!E:R,4,0))</f>
        <v>43</v>
      </c>
      <c r="E24" s="30" t="s">
        <v>53</v>
      </c>
      <c r="F24" s="30" t="str">
        <f>IF([1]培训花名册!F23="","",VLOOKUP([1]培训花名册!E23,[1]培训花名册!E:R,6,0))</f>
        <v>初中</v>
      </c>
      <c r="G24" s="30" t="str">
        <f>IF([1]培训花名册!F23="","",VLOOKUP([1]培训花名册!E23,[1]培训花名册!E:R,11,0))</f>
        <v>内蒙古自治区突泉县太和乡和胜村刘家屯33号</v>
      </c>
      <c r="H24" s="30" t="str">
        <f>IF([1]培训花名册!F23="","",VLOOKUP([1]培训花名册!E23,[1]培训花名册!E:R,9,0))</f>
        <v>农村牧区转移就业劳动者</v>
      </c>
      <c r="I24" s="30" t="str">
        <f t="shared" si="0"/>
        <v>《专项能力证书》</v>
      </c>
      <c r="J24" s="30" t="s">
        <v>54</v>
      </c>
      <c r="K24" s="30" t="str">
        <f>IF([1]培训花名册!F23="","",VLOOKUP([1]培训花名册!E23,[1]培训花名册!E:R,13,0))</f>
        <v>合格</v>
      </c>
      <c r="L24" s="30" t="str">
        <f>IF([1]培训花名册!U23="","",[1]培训花名册!V23)</f>
        <v/>
      </c>
      <c r="M24" s="30">
        <f>IF([1]培训花名册!F23="","",VLOOKUP([1]培训花名册!F23,[1]培训花名册!F:R,13,0))</f>
        <v>720</v>
      </c>
      <c r="N24" s="30" t="str">
        <f>IF([1]培训花名册!S23="","",[1]培训花名册!S23)</f>
        <v/>
      </c>
      <c r="O24" s="36"/>
    </row>
    <row r="25" s="1" customFormat="1" ht="16" customHeight="1" spans="1:15">
      <c r="A25" s="29">
        <v>21</v>
      </c>
      <c r="B25" s="30" t="str">
        <f>IF([1]培训花名册!F24="","",VLOOKUP([1]培训花名册!E24,[1]培训花名册!E:R,2,0))</f>
        <v>袁佰丽</v>
      </c>
      <c r="C25" s="30" t="str">
        <f>IF([1]培训花名册!F24="","",VLOOKUP([1]培训花名册!E24,[1]培训花名册!E:R,3,0))</f>
        <v>女</v>
      </c>
      <c r="D25" s="30">
        <f>IF([1]培训花名册!F24="","",VLOOKUP([1]培训花名册!E24,[1]培训花名册!E:R,4,0))</f>
        <v>40</v>
      </c>
      <c r="E25" s="30" t="s">
        <v>21</v>
      </c>
      <c r="F25" s="30" t="str">
        <f>IF([1]培训花名册!F24="","",VLOOKUP([1]培训花名册!E24,[1]培训花名册!E:R,6,0))</f>
        <v>初中</v>
      </c>
      <c r="G25" s="30" t="str">
        <f>IF([1]培训花名册!F24="","",VLOOKUP([1]培训花名册!E24,[1]培训花名册!E:R,11,0))</f>
        <v>六户镇和胜村</v>
      </c>
      <c r="H25" s="30" t="str">
        <f>IF([1]培训花名册!F24="","",VLOOKUP([1]培训花名册!E24,[1]培训花名册!E:R,9,0))</f>
        <v>农村牧区转移就业劳动者</v>
      </c>
      <c r="I25" s="30" t="str">
        <f t="shared" si="0"/>
        <v>《专项能力证书》</v>
      </c>
      <c r="J25" s="30" t="s">
        <v>55</v>
      </c>
      <c r="K25" s="30" t="str">
        <f>IF([1]培训花名册!F24="","",VLOOKUP([1]培训花名册!E24,[1]培训花名册!E:R,13,0))</f>
        <v>合格</v>
      </c>
      <c r="L25" s="30" t="str">
        <f>IF([1]培训花名册!U24="","",[1]培训花名册!V24)</f>
        <v/>
      </c>
      <c r="M25" s="30">
        <f>IF([1]培训花名册!F24="","",VLOOKUP([1]培训花名册!F24,[1]培训花名册!F:R,13,0))</f>
        <v>720</v>
      </c>
      <c r="N25" s="30" t="str">
        <f>IF([1]培训花名册!S24="","",[1]培训花名册!S24)</f>
        <v/>
      </c>
      <c r="O25" s="36"/>
    </row>
    <row r="26" s="1" customFormat="1" ht="16" customHeight="1" spans="1:15">
      <c r="A26" s="29">
        <v>22</v>
      </c>
      <c r="B26" s="30" t="str">
        <f>IF([1]培训花名册!F25="","",VLOOKUP([1]培训花名册!E25,[1]培训花名册!E:R,2,0))</f>
        <v>付凤玲</v>
      </c>
      <c r="C26" s="30" t="str">
        <f>IF([1]培训花名册!F25="","",VLOOKUP([1]培训花名册!E25,[1]培训花名册!E:R,3,0))</f>
        <v>女</v>
      </c>
      <c r="D26" s="30">
        <f>IF([1]培训花名册!F25="","",VLOOKUP([1]培训花名册!E25,[1]培训花名册!E:R,4,0))</f>
        <v>44</v>
      </c>
      <c r="E26" s="30" t="s">
        <v>50</v>
      </c>
      <c r="F26" s="30" t="str">
        <f>IF([1]培训花名册!F25="","",VLOOKUP([1]培训花名册!E25,[1]培训花名册!E:R,6,0))</f>
        <v>初中</v>
      </c>
      <c r="G26" s="30" t="str">
        <f>IF([1]培训花名册!F25="","",VLOOKUP([1]培训花名册!E25,[1]培训花名册!E:R,11,0))</f>
        <v>内蒙古兴安盟突泉县太和乡和胜村张家屯39号</v>
      </c>
      <c r="H26" s="30" t="str">
        <f>IF([1]培训花名册!F25="","",VLOOKUP([1]培训花名册!E25,[1]培训花名册!E:R,9,0))</f>
        <v>农村牧区转移就业劳动者</v>
      </c>
      <c r="I26" s="30" t="str">
        <f t="shared" si="0"/>
        <v>《专项能力证书》</v>
      </c>
      <c r="J26" s="30" t="s">
        <v>56</v>
      </c>
      <c r="K26" s="30" t="str">
        <f>IF([1]培训花名册!F25="","",VLOOKUP([1]培训花名册!E25,[1]培训花名册!E:R,13,0))</f>
        <v>合格</v>
      </c>
      <c r="L26" s="30" t="str">
        <f>IF([1]培训花名册!U25="","",[1]培训花名册!V25)</f>
        <v/>
      </c>
      <c r="M26" s="30">
        <f>IF([1]培训花名册!F25="","",VLOOKUP([1]培训花名册!F25,[1]培训花名册!F:R,13,0))</f>
        <v>720</v>
      </c>
      <c r="N26" s="30" t="str">
        <f>IF([1]培训花名册!S25="","",[1]培训花名册!S25)</f>
        <v/>
      </c>
      <c r="O26" s="36"/>
    </row>
    <row r="27" s="1" customFormat="1" ht="16" customHeight="1" spans="1:15">
      <c r="A27" s="29">
        <v>23</v>
      </c>
      <c r="B27" s="30" t="str">
        <f>IF([1]培训花名册!F26="","",VLOOKUP([1]培训花名册!E26,[1]培训花名册!E:R,2,0))</f>
        <v>梁兰兰</v>
      </c>
      <c r="C27" s="30" t="str">
        <f>IF([1]培训花名册!F26="","",VLOOKUP([1]培训花名册!E26,[1]培训花名册!E:R,3,0))</f>
        <v>女</v>
      </c>
      <c r="D27" s="30">
        <f>IF([1]培训花名册!F26="","",VLOOKUP([1]培训花名册!E26,[1]培训花名册!E:R,4,0))</f>
        <v>40</v>
      </c>
      <c r="E27" s="30" t="s">
        <v>53</v>
      </c>
      <c r="F27" s="30" t="str">
        <f>IF([1]培训花名册!F26="","",VLOOKUP([1]培训花名册!E26,[1]培训花名册!E:R,6,0))</f>
        <v>初中</v>
      </c>
      <c r="G27" s="30" t="str">
        <f>IF([1]培训花名册!F26="","",VLOOKUP([1]培训花名册!E26,[1]培训花名册!E:R,11,0))</f>
        <v>内蒙古自治区突泉县太和乡和胜村马家屯</v>
      </c>
      <c r="H27" s="30" t="str">
        <f>IF([1]培训花名册!F26="","",VLOOKUP([1]培训花名册!E26,[1]培训花名册!E:R,9,0))</f>
        <v>农村牧区转移就业劳动者</v>
      </c>
      <c r="I27" s="30" t="str">
        <f t="shared" si="0"/>
        <v>《专项能力证书》</v>
      </c>
      <c r="J27" s="30" t="s">
        <v>57</v>
      </c>
      <c r="K27" s="30" t="str">
        <f>IF([1]培训花名册!F26="","",VLOOKUP([1]培训花名册!E26,[1]培训花名册!E:R,13,0))</f>
        <v>合格</v>
      </c>
      <c r="L27" s="30" t="str">
        <f>IF([1]培训花名册!U26="","",[1]培训花名册!V26)</f>
        <v/>
      </c>
      <c r="M27" s="30">
        <f>IF([1]培训花名册!F26="","",VLOOKUP([1]培训花名册!F26,[1]培训花名册!F:R,13,0))</f>
        <v>720</v>
      </c>
      <c r="N27" s="30" t="str">
        <f>IF([1]培训花名册!S26="","",[1]培训花名册!S26)</f>
        <v/>
      </c>
      <c r="O27" s="36"/>
    </row>
    <row r="28" s="1" customFormat="1" ht="16" customHeight="1" spans="1:15">
      <c r="A28" s="29">
        <v>24</v>
      </c>
      <c r="B28" s="30" t="str">
        <f>IF([1]培训花名册!F27="","",VLOOKUP([1]培训花名册!E27,[1]培训花名册!E:R,2,0))</f>
        <v>马桂莲</v>
      </c>
      <c r="C28" s="30" t="str">
        <f>IF([1]培训花名册!F27="","",VLOOKUP([1]培训花名册!E27,[1]培训花名册!E:R,3,0))</f>
        <v>女</v>
      </c>
      <c r="D28" s="30">
        <f>IF([1]培训花名册!F27="","",VLOOKUP([1]培训花名册!E27,[1]培训花名册!E:R,4,0))</f>
        <v>43</v>
      </c>
      <c r="E28" s="30" t="s">
        <v>39</v>
      </c>
      <c r="F28" s="30" t="str">
        <f>IF([1]培训花名册!F27="","",VLOOKUP([1]培训花名册!E27,[1]培训花名册!E:R,6,0))</f>
        <v>初中</v>
      </c>
      <c r="G28" s="30" t="str">
        <f>IF([1]培训花名册!F27="","",VLOOKUP([1]培训花名册!E27,[1]培训花名册!E:R,11,0))</f>
        <v>内蒙古自治区突泉县太和乡和胜村张家屯104号</v>
      </c>
      <c r="H28" s="30" t="str">
        <f>IF([1]培训花名册!F27="","",VLOOKUP([1]培训花名册!E27,[1]培训花名册!E:R,9,0))</f>
        <v>农村牧区转移就业劳动者</v>
      </c>
      <c r="I28" s="30" t="str">
        <f t="shared" si="0"/>
        <v>《专项能力证书》</v>
      </c>
      <c r="J28" s="30" t="s">
        <v>58</v>
      </c>
      <c r="K28" s="30" t="str">
        <f>IF([1]培训花名册!F27="","",VLOOKUP([1]培训花名册!E27,[1]培训花名册!E:R,13,0))</f>
        <v>合格</v>
      </c>
      <c r="L28" s="30" t="str">
        <f>IF([1]培训花名册!U27="","",[1]培训花名册!V27)</f>
        <v/>
      </c>
      <c r="M28" s="30">
        <f>IF([1]培训花名册!F27="","",VLOOKUP([1]培训花名册!F27,[1]培训花名册!F:R,13,0))</f>
        <v>720</v>
      </c>
      <c r="N28" s="30" t="str">
        <f>IF([1]培训花名册!S27="","",[1]培训花名册!S27)</f>
        <v/>
      </c>
      <c r="O28" s="36"/>
    </row>
    <row r="29" s="1" customFormat="1" ht="16" customHeight="1" spans="1:15">
      <c r="A29" s="29">
        <v>25</v>
      </c>
      <c r="B29" s="30" t="str">
        <f>IF([1]培训花名册!F28="","",VLOOKUP([1]培训花名册!E28,[1]培训花名册!E:R,2,0))</f>
        <v>徐美丽</v>
      </c>
      <c r="C29" s="30" t="str">
        <f>IF([1]培训花名册!F28="","",VLOOKUP([1]培训花名册!E28,[1]培训花名册!E:R,3,0))</f>
        <v>女</v>
      </c>
      <c r="D29" s="30">
        <f>IF([1]培训花名册!F28="","",VLOOKUP([1]培训花名册!E28,[1]培训花名册!E:R,4,0))</f>
        <v>40</v>
      </c>
      <c r="E29" s="30" t="s">
        <v>59</v>
      </c>
      <c r="F29" s="30" t="str">
        <f>IF([1]培训花名册!F28="","",VLOOKUP([1]培训花名册!E28,[1]培训花名册!E:R,6,0))</f>
        <v>初中</v>
      </c>
      <c r="G29" s="30" t="str">
        <f>IF([1]培训花名册!F28="","",VLOOKUP([1]培训花名册!E28,[1]培训花名册!E:R,11,0))</f>
        <v>内蒙古兴安盟突泉县太和乡和胜村马家屯41号</v>
      </c>
      <c r="H29" s="30" t="str">
        <f>IF([1]培训花名册!F28="","",VLOOKUP([1]培训花名册!E28,[1]培训花名册!E:R,9,0))</f>
        <v>农村牧区转移就业劳动者</v>
      </c>
      <c r="I29" s="30" t="str">
        <f t="shared" si="0"/>
        <v>《专项能力证书》</v>
      </c>
      <c r="J29" s="30" t="s">
        <v>60</v>
      </c>
      <c r="K29" s="30" t="str">
        <f>IF([1]培训花名册!F28="","",VLOOKUP([1]培训花名册!E28,[1]培训花名册!E:R,13,0))</f>
        <v>合格</v>
      </c>
      <c r="L29" s="30" t="str">
        <f>IF([1]培训花名册!U28="","",[1]培训花名册!V28)</f>
        <v/>
      </c>
      <c r="M29" s="30">
        <f>IF([1]培训花名册!F28="","",VLOOKUP([1]培训花名册!F28,[1]培训花名册!F:R,13,0))</f>
        <v>720</v>
      </c>
      <c r="N29" s="30" t="str">
        <f>IF([1]培训花名册!S28="","",[1]培训花名册!S28)</f>
        <v/>
      </c>
      <c r="O29" s="36"/>
    </row>
    <row r="30" s="1" customFormat="1" ht="16" customHeight="1" spans="1:15">
      <c r="A30" s="29">
        <v>26</v>
      </c>
      <c r="B30" s="30" t="str">
        <f>IF([1]培训花名册!F29="","",VLOOKUP([1]培训花名册!E29,[1]培训花名册!E:R,2,0))</f>
        <v>徐宏超</v>
      </c>
      <c r="C30" s="30" t="str">
        <f>IF([1]培训花名册!F29="","",VLOOKUP([1]培训花名册!E29,[1]培训花名册!E:R,3,0))</f>
        <v>男</v>
      </c>
      <c r="D30" s="30">
        <f>IF([1]培训花名册!F29="","",VLOOKUP([1]培训花名册!E29,[1]培训花名册!E:R,4,0))</f>
        <v>26</v>
      </c>
      <c r="E30" s="30" t="s">
        <v>61</v>
      </c>
      <c r="F30" s="30" t="str">
        <f>IF([1]培训花名册!F29="","",VLOOKUP([1]培训花名册!E29,[1]培训花名册!E:R,6,0))</f>
        <v>初中</v>
      </c>
      <c r="G30" s="30" t="str">
        <f>IF([1]培训花名册!F29="","",VLOOKUP([1]培训花名册!E29,[1]培训花名册!E:R,11,0))</f>
        <v>六户镇和胜村</v>
      </c>
      <c r="H30" s="30" t="str">
        <f>IF([1]培训花名册!F29="","",VLOOKUP([1]培训花名册!E29,[1]培训花名册!E:R,9,0))</f>
        <v>农村牧区转移就业劳动者</v>
      </c>
      <c r="I30" s="30" t="str">
        <f t="shared" si="0"/>
        <v>《专项能力证书》</v>
      </c>
      <c r="J30" s="30" t="s">
        <v>62</v>
      </c>
      <c r="K30" s="30" t="str">
        <f>IF([1]培训花名册!F29="","",VLOOKUP([1]培训花名册!E29,[1]培训花名册!E:R,13,0))</f>
        <v>合格</v>
      </c>
      <c r="L30" s="30" t="str">
        <f>IF([1]培训花名册!U29="","",[1]培训花名册!V29)</f>
        <v/>
      </c>
      <c r="M30" s="30">
        <f>IF([1]培训花名册!F29="","",VLOOKUP([1]培训花名册!F29,[1]培训花名册!F:R,13,0))</f>
        <v>720</v>
      </c>
      <c r="N30" s="30" t="str">
        <f>IF([1]培训花名册!S29="","",[1]培训花名册!S29)</f>
        <v/>
      </c>
      <c r="O30" s="36"/>
    </row>
    <row r="31" s="1" customFormat="1" ht="16" customHeight="1" spans="1:15">
      <c r="A31" s="29">
        <v>27</v>
      </c>
      <c r="B31" s="30" t="str">
        <f>IF([1]培训花名册!F30="","",VLOOKUP([1]培训花名册!E30,[1]培训花名册!E:R,2,0))</f>
        <v>宋洪燕</v>
      </c>
      <c r="C31" s="30" t="str">
        <f>IF([1]培训花名册!F30="","",VLOOKUP([1]培训花名册!E30,[1]培训花名册!E:R,3,0))</f>
        <v>女</v>
      </c>
      <c r="D31" s="30">
        <f>IF([1]培训花名册!F30="","",VLOOKUP([1]培训花名册!E30,[1]培训花名册!E:R,4,0))</f>
        <v>42</v>
      </c>
      <c r="E31" s="30" t="s">
        <v>44</v>
      </c>
      <c r="F31" s="30" t="str">
        <f>IF([1]培训花名册!F30="","",VLOOKUP([1]培训花名册!E30,[1]培训花名册!E:R,6,0))</f>
        <v>初中</v>
      </c>
      <c r="G31" s="30" t="str">
        <f>IF([1]培训花名册!F30="","",VLOOKUP([1]培训花名册!E30,[1]培训花名册!E:R,11,0))</f>
        <v>内蒙古自治区突泉县太和乡和胜村周家屯23号</v>
      </c>
      <c r="H31" s="30" t="str">
        <f>IF([1]培训花名册!F30="","",VLOOKUP([1]培训花名册!E30,[1]培训花名册!E:R,9,0))</f>
        <v>农村牧区转移就业劳动者</v>
      </c>
      <c r="I31" s="30" t="str">
        <f t="shared" si="0"/>
        <v>《专项能力证书》</v>
      </c>
      <c r="J31" s="30" t="s">
        <v>63</v>
      </c>
      <c r="K31" s="30" t="str">
        <f>IF([1]培训花名册!F30="","",VLOOKUP([1]培训花名册!E30,[1]培训花名册!E:R,13,0))</f>
        <v>合格</v>
      </c>
      <c r="L31" s="30" t="str">
        <f>IF([1]培训花名册!U30="","",[1]培训花名册!V30)</f>
        <v/>
      </c>
      <c r="M31" s="30">
        <f>IF([1]培训花名册!F30="","",VLOOKUP([1]培训花名册!F30,[1]培训花名册!F:R,13,0))</f>
        <v>720</v>
      </c>
      <c r="N31" s="30" t="str">
        <f>IF([1]培训花名册!S30="","",[1]培训花名册!S30)</f>
        <v/>
      </c>
      <c r="O31" s="36"/>
    </row>
    <row r="32" s="1" customFormat="1" ht="16" customHeight="1" spans="1:15">
      <c r="A32" s="29">
        <v>28</v>
      </c>
      <c r="B32" s="30" t="str">
        <f>IF([1]培训花名册!F31="","",VLOOKUP([1]培训花名册!E31,[1]培训花名册!E:R,2,0))</f>
        <v>徐庆岩</v>
      </c>
      <c r="C32" s="30" t="str">
        <f>IF([1]培训花名册!F31="","",VLOOKUP([1]培训花名册!E31,[1]培训花名册!E:R,3,0))</f>
        <v>女</v>
      </c>
      <c r="D32" s="30">
        <f>IF([1]培训花名册!F31="","",VLOOKUP([1]培训花名册!E31,[1]培训花名册!E:R,4,0))</f>
        <v>35</v>
      </c>
      <c r="E32" s="30" t="s">
        <v>21</v>
      </c>
      <c r="F32" s="30" t="str">
        <f>IF([1]培训花名册!F31="","",VLOOKUP([1]培训花名册!E31,[1]培训花名册!E:R,6,0))</f>
        <v>初中</v>
      </c>
      <c r="G32" s="30" t="str">
        <f>IF([1]培训花名册!F31="","",VLOOKUP([1]培训花名册!E31,[1]培训花名册!E:R,11,0))</f>
        <v>内蒙古自治区突泉县太和乡和胜村周家屯03号</v>
      </c>
      <c r="H32" s="30" t="str">
        <f>IF([1]培训花名册!F31="","",VLOOKUP([1]培训花名册!E31,[1]培训花名册!E:R,9,0))</f>
        <v>农村牧区转移就业劳动者</v>
      </c>
      <c r="I32" s="30" t="str">
        <f t="shared" si="0"/>
        <v>《专项能力证书》</v>
      </c>
      <c r="J32" s="30" t="s">
        <v>30</v>
      </c>
      <c r="K32" s="30" t="str">
        <f>IF([1]培训花名册!F31="","",VLOOKUP([1]培训花名册!E31,[1]培训花名册!E:R,13,0))</f>
        <v>合格</v>
      </c>
      <c r="L32" s="30" t="str">
        <f>IF([1]培训花名册!U31="","",[1]培训花名册!V31)</f>
        <v/>
      </c>
      <c r="M32" s="30">
        <f>IF([1]培训花名册!F31="","",VLOOKUP([1]培训花名册!F31,[1]培训花名册!F:R,13,0))</f>
        <v>720</v>
      </c>
      <c r="N32" s="30" t="str">
        <f>IF([1]培训花名册!S31="","",[1]培训花名册!S31)</f>
        <v/>
      </c>
      <c r="O32" s="36"/>
    </row>
    <row r="33" s="1" customFormat="1" ht="16" customHeight="1" spans="1:15">
      <c r="A33" s="31">
        <v>29</v>
      </c>
      <c r="B33" s="32" t="str">
        <f>IF([1]培训花名册!F32="","",VLOOKUP([1]培训花名册!E32,[1]培训花名册!E:R,2,0))</f>
        <v>商艳秋</v>
      </c>
      <c r="C33" s="32" t="str">
        <f>IF([1]培训花名册!F32="","",VLOOKUP([1]培训花名册!E32,[1]培训花名册!E:R,3,0))</f>
        <v>女</v>
      </c>
      <c r="D33" s="32">
        <f>IF([1]培训花名册!F32="","",VLOOKUP([1]培训花名册!E32,[1]培训花名册!E:R,4,0))</f>
        <v>29</v>
      </c>
      <c r="E33" s="32" t="s">
        <v>25</v>
      </c>
      <c r="F33" s="32" t="str">
        <f>IF([1]培训花名册!F32="","",VLOOKUP([1]培训花名册!E32,[1]培训花名册!E:R,6,0))</f>
        <v>初中</v>
      </c>
      <c r="G33" s="32" t="str">
        <f>IF([1]培训花名册!F32="","",VLOOKUP([1]培训花名册!E32,[1]培训花名册!E:R,11,0))</f>
        <v>内蒙古自治区突泉县六户镇永凡村271号</v>
      </c>
      <c r="H33" s="32" t="str">
        <f>IF([1]培训花名册!F32="","",VLOOKUP([1]培训花名册!E32,[1]培训花名册!E:R,9,0))</f>
        <v>农村牧区转移就业劳动者</v>
      </c>
      <c r="I33" s="32" t="str">
        <f t="shared" si="0"/>
        <v>《专项能力证书》</v>
      </c>
      <c r="J33" s="32" t="s">
        <v>64</v>
      </c>
      <c r="K33" s="32" t="str">
        <f>IF([1]培训花名册!F32="","",VLOOKUP([1]培训花名册!E32,[1]培训花名册!E:R,13,0))</f>
        <v>合格</v>
      </c>
      <c r="L33" s="30" t="str">
        <f>IF([1]培训花名册!U32="","",[1]培训花名册!V32)</f>
        <v/>
      </c>
      <c r="M33" s="32">
        <f>IF([1]培训花名册!F32="","",VLOOKUP([1]培训花名册!F32,[1]培训花名册!F:R,13,0))</f>
        <v>720</v>
      </c>
      <c r="N33" s="32" t="str">
        <f>IF([1]培训花名册!S32="","",[1]培训花名册!S32)</f>
        <v/>
      </c>
      <c r="O33" s="37"/>
    </row>
    <row r="34" s="1" customFormat="1" ht="16" customHeight="1" spans="1:15">
      <c r="A34" s="29">
        <v>30</v>
      </c>
      <c r="B34" s="30" t="str">
        <f>IF([1]培训花名册!F33="","",VLOOKUP([1]培训花名册!E33,[1]培训花名册!E:R,2,0))</f>
        <v>张丽丽</v>
      </c>
      <c r="C34" s="30" t="str">
        <f>IF([1]培训花名册!F33="","",VLOOKUP([1]培训花名册!E33,[1]培训花名册!E:R,3,0))</f>
        <v>女</v>
      </c>
      <c r="D34" s="30">
        <f>IF([1]培训花名册!F33="","",VLOOKUP([1]培训花名册!E33,[1]培训花名册!E:R,4,0))</f>
        <v>31</v>
      </c>
      <c r="E34" s="30" t="s">
        <v>53</v>
      </c>
      <c r="F34" s="30" t="str">
        <f>IF([1]培训花名册!F33="","",VLOOKUP([1]培训花名册!E33,[1]培训花名册!E:R,6,0))</f>
        <v>初中</v>
      </c>
      <c r="G34" s="30" t="str">
        <f>IF([1]培训花名册!F33="","",VLOOKUP([1]培训花名册!E33,[1]培训花名册!E:R,11,0))</f>
        <v>六户镇和胜村</v>
      </c>
      <c r="H34" s="30" t="str">
        <f>IF([1]培训花名册!F33="","",VLOOKUP([1]培训花名册!E33,[1]培训花名册!E:R,9,0))</f>
        <v>农村牧区转移就业劳动者</v>
      </c>
      <c r="I34" s="30" t="str">
        <f t="shared" si="0"/>
        <v>《专项能力证书》</v>
      </c>
      <c r="J34" s="30" t="s">
        <v>65</v>
      </c>
      <c r="K34" s="30" t="str">
        <f>IF([1]培训花名册!F33="","",VLOOKUP([1]培训花名册!E33,[1]培训花名册!E:R,13,0))</f>
        <v>合格</v>
      </c>
      <c r="L34" s="30" t="str">
        <f>IF([1]培训花名册!U33="","",[1]培训花名册!V33)</f>
        <v/>
      </c>
      <c r="M34" s="30">
        <f>IF([1]培训花名册!F33="","",VLOOKUP([1]培训花名册!F33,[1]培训花名册!F:R,13,0))</f>
        <v>720</v>
      </c>
      <c r="N34" s="30" t="str">
        <f>IF([1]培训花名册!S33="","",[1]培训花名册!S33)</f>
        <v/>
      </c>
      <c r="O34" s="36"/>
    </row>
    <row r="35" s="1" customFormat="1" ht="16" customHeight="1" spans="1:15">
      <c r="A35" s="29">
        <v>31</v>
      </c>
      <c r="B35" s="30" t="str">
        <f>IF([1]培训花名册!F34="","",VLOOKUP([1]培训花名册!E34,[1]培训花名册!E:R,2,0))</f>
        <v>汪海艳</v>
      </c>
      <c r="C35" s="30" t="str">
        <f>IF([1]培训花名册!F34="","",VLOOKUP([1]培训花名册!E34,[1]培训花名册!E:R,3,0))</f>
        <v>女</v>
      </c>
      <c r="D35" s="30">
        <f>IF([1]培训花名册!F34="","",VLOOKUP([1]培训花名册!E34,[1]培训花名册!E:R,4,0))</f>
        <v>38</v>
      </c>
      <c r="E35" s="30" t="s">
        <v>47</v>
      </c>
      <c r="F35" s="30" t="str">
        <f>IF([1]培训花名册!F34="","",VLOOKUP([1]培训花名册!E34,[1]培训花名册!E:R,6,0))</f>
        <v>初中</v>
      </c>
      <c r="G35" s="30" t="str">
        <f>IF([1]培训花名册!F34="","",VLOOKUP([1]培训花名册!E34,[1]培训花名册!E:R,11,0))</f>
        <v>内蒙古兴安盟突泉县太和乡和胜村周家屯202号</v>
      </c>
      <c r="H35" s="30" t="str">
        <f>IF([1]培训花名册!F34="","",VLOOKUP([1]培训花名册!E34,[1]培训花名册!E:R,9,0))</f>
        <v>农村牧区转移就业劳动者</v>
      </c>
      <c r="I35" s="30" t="str">
        <f t="shared" si="0"/>
        <v>《专项能力证书》</v>
      </c>
      <c r="J35" s="30" t="s">
        <v>66</v>
      </c>
      <c r="K35" s="30" t="str">
        <f>IF([1]培训花名册!F34="","",VLOOKUP([1]培训花名册!E34,[1]培训花名册!E:R,13,0))</f>
        <v>合格</v>
      </c>
      <c r="L35" s="30" t="str">
        <f>IF([1]培训花名册!U34="","",[1]培训花名册!V34)</f>
        <v/>
      </c>
      <c r="M35" s="30">
        <f>IF([1]培训花名册!F34="","",VLOOKUP([1]培训花名册!F34,[1]培训花名册!F:R,13,0))</f>
        <v>720</v>
      </c>
      <c r="N35" s="30" t="str">
        <f>IF([1]培训花名册!S34="","",[1]培训花名册!S34)</f>
        <v/>
      </c>
      <c r="O35" s="36"/>
    </row>
    <row r="36" s="1" customFormat="1" ht="16" customHeight="1" spans="1:15">
      <c r="A36" s="29">
        <v>32</v>
      </c>
      <c r="B36" s="30" t="str">
        <f>IF([1]培训花名册!F35="","",VLOOKUP([1]培训花名册!E35,[1]培训花名册!E:R,2,0))</f>
        <v>吕晓华</v>
      </c>
      <c r="C36" s="30" t="str">
        <f>IF([1]培训花名册!F35="","",VLOOKUP([1]培训花名册!E35,[1]培训花名册!E:R,3,0))</f>
        <v>女</v>
      </c>
      <c r="D36" s="30">
        <f>IF([1]培训花名册!F35="","",VLOOKUP([1]培训花名册!E35,[1]培训花名册!E:R,4,0))</f>
        <v>39</v>
      </c>
      <c r="E36" s="30" t="s">
        <v>25</v>
      </c>
      <c r="F36" s="30" t="str">
        <f>IF([1]培训花名册!F35="","",VLOOKUP([1]培训花名册!E35,[1]培训花名册!E:R,6,0))</f>
        <v>初中</v>
      </c>
      <c r="G36" s="30" t="str">
        <f>IF([1]培训花名册!F35="","",VLOOKUP([1]培训花名册!E35,[1]培训花名册!E:R,11,0))</f>
        <v>内蒙古自治区突泉县太和乡和胜村张家屯0109号</v>
      </c>
      <c r="H36" s="30" t="str">
        <f>IF([1]培训花名册!F35="","",VLOOKUP([1]培训花名册!E35,[1]培训花名册!E:R,9,0))</f>
        <v>农村牧区转移就业劳动者</v>
      </c>
      <c r="I36" s="30" t="str">
        <f t="shared" si="0"/>
        <v>《专项能力证书》</v>
      </c>
      <c r="J36" s="30" t="s">
        <v>67</v>
      </c>
      <c r="K36" s="30" t="str">
        <f>IF([1]培训花名册!F35="","",VLOOKUP([1]培训花名册!E35,[1]培训花名册!E:R,13,0))</f>
        <v>合格</v>
      </c>
      <c r="L36" s="30" t="str">
        <f>IF([1]培训花名册!U35="","",[1]培训花名册!V35)</f>
        <v/>
      </c>
      <c r="M36" s="30">
        <f>IF([1]培训花名册!F35="","",VLOOKUP([1]培训花名册!F35,[1]培训花名册!F:R,13,0))</f>
        <v>720</v>
      </c>
      <c r="N36" s="30" t="str">
        <f>IF([1]培训花名册!S35="","",[1]培训花名册!S35)</f>
        <v/>
      </c>
      <c r="O36" s="36"/>
    </row>
    <row r="37" s="1" customFormat="1" ht="16" hidden="1" customHeight="1" spans="1:15">
      <c r="A37" s="29">
        <v>42</v>
      </c>
      <c r="B37" s="30" t="str">
        <f>IF([1]培训花名册!F45="","",VLOOKUP([1]培训花名册!E45,[1]培训花名册!E:R,2,0))</f>
        <v/>
      </c>
      <c r="C37" s="30" t="str">
        <f>IF([1]培训花名册!F45="","",VLOOKUP([1]培训花名册!E45,[1]培训花名册!E:R,3,0))</f>
        <v/>
      </c>
      <c r="D37" s="30" t="str">
        <f>IF([1]培训花名册!F45="","",VLOOKUP([1]培训花名册!E45,[1]培训花名册!E:R,4,0))</f>
        <v/>
      </c>
      <c r="E37" s="30" t="str">
        <f>IF([1]培训花名册!F45="","",VLOOKUP([1]培训花名册!E45,[1]培训花名册!E:R,8,0))</f>
        <v/>
      </c>
      <c r="F37" s="30" t="str">
        <f>IF([1]培训花名册!F45="","",VLOOKUP([1]培训花名册!E45,[1]培训花名册!E:R,6,0))</f>
        <v/>
      </c>
      <c r="G37" s="30" t="str">
        <f>IF([1]培训花名册!F45="","",VLOOKUP([1]培训花名册!E45,[1]培训花名册!E:R,11,0))</f>
        <v/>
      </c>
      <c r="H37" s="30" t="str">
        <f>IF([1]培训花名册!F45="","",VLOOKUP([1]培训花名册!E45,[1]培训花名册!E:R,9,0))</f>
        <v/>
      </c>
      <c r="I37" s="30" t="str">
        <f>IF(B37="","",$I$5)</f>
        <v/>
      </c>
      <c r="J37" s="30" t="str">
        <f>IF([1]培训花名册!F45="","",VLOOKUP([1]培训花名册!E45,[1]培训花名册!E:R,12,0))</f>
        <v/>
      </c>
      <c r="K37" s="30" t="str">
        <f>IF([1]培训花名册!F45="","",VLOOKUP([1]培训花名册!E45,[1]培训花名册!E:R,13,0))</f>
        <v/>
      </c>
      <c r="L37" s="30" t="str">
        <f>IF([1]培训花名册!U45="","",[1]培训花名册!V45)</f>
        <v/>
      </c>
      <c r="M37" s="30" t="str">
        <f>IF([1]培训花名册!F45="","",VLOOKUP([1]培训花名册!F45,[1]培训花名册!F:R,13,0))</f>
        <v/>
      </c>
      <c r="N37" s="30" t="str">
        <f>IF([1]培训花名册!S45="","",[1]培训花名册!S45)</f>
        <v/>
      </c>
      <c r="O37" s="36"/>
    </row>
    <row r="38" s="1" customFormat="1" ht="16" hidden="1" customHeight="1" spans="1:15">
      <c r="A38" s="29">
        <v>43</v>
      </c>
      <c r="B38" s="30" t="str">
        <f>IF([1]培训花名册!F46="","",VLOOKUP([1]培训花名册!E46,[1]培训花名册!E:R,2,0))</f>
        <v/>
      </c>
      <c r="C38" s="30" t="str">
        <f>IF([1]培训花名册!F46="","",VLOOKUP([1]培训花名册!E46,[1]培训花名册!E:R,3,0))</f>
        <v/>
      </c>
      <c r="D38" s="30" t="str">
        <f>IF([1]培训花名册!F46="","",VLOOKUP([1]培训花名册!E46,[1]培训花名册!E:R,4,0))</f>
        <v/>
      </c>
      <c r="E38" s="30" t="str">
        <f>IF([1]培训花名册!F46="","",VLOOKUP([1]培训花名册!E46,[1]培训花名册!E:R,8,0))</f>
        <v/>
      </c>
      <c r="F38" s="30" t="str">
        <f>IF([1]培训花名册!F46="","",VLOOKUP([1]培训花名册!E46,[1]培训花名册!E:R,6,0))</f>
        <v/>
      </c>
      <c r="G38" s="30" t="str">
        <f>IF([1]培训花名册!F46="","",VLOOKUP([1]培训花名册!E46,[1]培训花名册!E:R,11,0))</f>
        <v/>
      </c>
      <c r="H38" s="30" t="str">
        <f>IF([1]培训花名册!F46="","",VLOOKUP([1]培训花名册!E46,[1]培训花名册!E:R,9,0))</f>
        <v/>
      </c>
      <c r="I38" s="30" t="str">
        <f>IF(B38="","",$I$5)</f>
        <v/>
      </c>
      <c r="J38" s="30" t="str">
        <f>IF([1]培训花名册!F46="","",VLOOKUP([1]培训花名册!E46,[1]培训花名册!E:R,12,0))</f>
        <v/>
      </c>
      <c r="K38" s="30" t="str">
        <f>IF([1]培训花名册!F46="","",VLOOKUP([1]培训花名册!E46,[1]培训花名册!E:R,13,0))</f>
        <v/>
      </c>
      <c r="L38" s="30" t="str">
        <f>IF([1]培训花名册!U46="","",[1]培训花名册!V46)</f>
        <v/>
      </c>
      <c r="M38" s="30" t="str">
        <f>IF([1]培训花名册!F46="","",VLOOKUP([1]培训花名册!F46,[1]培训花名册!F:R,13,0))</f>
        <v/>
      </c>
      <c r="N38" s="30" t="str">
        <f>IF([1]培训花名册!S46="","",[1]培训花名册!S46)</f>
        <v/>
      </c>
      <c r="O38" s="36"/>
    </row>
    <row r="39" s="1" customFormat="1" ht="16" hidden="1" customHeight="1" spans="1:15">
      <c r="A39" s="29">
        <v>44</v>
      </c>
      <c r="B39" s="30" t="str">
        <f>IF([1]培训花名册!F47="","",VLOOKUP([1]培训花名册!E47,[1]培训花名册!E:R,2,0))</f>
        <v/>
      </c>
      <c r="C39" s="30" t="str">
        <f>IF([1]培训花名册!F47="","",VLOOKUP([1]培训花名册!E47,[1]培训花名册!E:R,3,0))</f>
        <v/>
      </c>
      <c r="D39" s="30" t="str">
        <f>IF([1]培训花名册!F47="","",VLOOKUP([1]培训花名册!E47,[1]培训花名册!E:R,4,0))</f>
        <v/>
      </c>
      <c r="E39" s="30" t="str">
        <f>IF([1]培训花名册!F47="","",VLOOKUP([1]培训花名册!E47,[1]培训花名册!E:R,8,0))</f>
        <v/>
      </c>
      <c r="F39" s="30" t="str">
        <f>IF([1]培训花名册!F47="","",VLOOKUP([1]培训花名册!E47,[1]培训花名册!E:R,6,0))</f>
        <v/>
      </c>
      <c r="G39" s="30" t="str">
        <f>IF([1]培训花名册!F47="","",VLOOKUP([1]培训花名册!E47,[1]培训花名册!E:R,11,0))</f>
        <v/>
      </c>
      <c r="H39" s="30" t="str">
        <f>IF([1]培训花名册!F47="","",VLOOKUP([1]培训花名册!E47,[1]培训花名册!E:R,9,0))</f>
        <v/>
      </c>
      <c r="I39" s="30" t="str">
        <f>IF(B39="","",$I$5)</f>
        <v/>
      </c>
      <c r="J39" s="30" t="str">
        <f>IF([1]培训花名册!F47="","",VLOOKUP([1]培训花名册!E47,[1]培训花名册!E:R,12,0))</f>
        <v/>
      </c>
      <c r="K39" s="30" t="str">
        <f>IF([1]培训花名册!F47="","",VLOOKUP([1]培训花名册!E47,[1]培训花名册!E:R,13,0))</f>
        <v/>
      </c>
      <c r="L39" s="30" t="str">
        <f>IF([1]培训花名册!U47="","",[1]培训花名册!V47)</f>
        <v/>
      </c>
      <c r="M39" s="30" t="str">
        <f>IF([1]培训花名册!F47="","",VLOOKUP([1]培训花名册!F47,[1]培训花名册!F:R,13,0))</f>
        <v/>
      </c>
      <c r="N39" s="30" t="str">
        <f>IF([1]培训花名册!S47="","",[1]培训花名册!S47)</f>
        <v/>
      </c>
      <c r="O39" s="36"/>
    </row>
    <row r="40" s="1" customFormat="1" ht="16" hidden="1" customHeight="1" spans="1:15">
      <c r="A40" s="29">
        <v>45</v>
      </c>
      <c r="B40" s="30" t="str">
        <f>IF([1]培训花名册!F48="","",VLOOKUP([1]培训花名册!E48,[1]培训花名册!E:R,2,0))</f>
        <v/>
      </c>
      <c r="C40" s="30" t="str">
        <f>IF([1]培训花名册!F48="","",VLOOKUP([1]培训花名册!E48,[1]培训花名册!E:R,3,0))</f>
        <v/>
      </c>
      <c r="D40" s="30" t="str">
        <f>IF([1]培训花名册!F48="","",VLOOKUP([1]培训花名册!E48,[1]培训花名册!E:R,4,0))</f>
        <v/>
      </c>
      <c r="E40" s="30" t="str">
        <f>IF([1]培训花名册!F48="","",VLOOKUP([1]培训花名册!E48,[1]培训花名册!E:R,8,0))</f>
        <v/>
      </c>
      <c r="F40" s="30" t="str">
        <f>IF([1]培训花名册!F48="","",VLOOKUP([1]培训花名册!E48,[1]培训花名册!E:R,6,0))</f>
        <v/>
      </c>
      <c r="G40" s="30" t="str">
        <f>IF([1]培训花名册!F48="","",VLOOKUP([1]培训花名册!E48,[1]培训花名册!E:R,11,0))</f>
        <v/>
      </c>
      <c r="H40" s="30" t="str">
        <f>IF([1]培训花名册!F48="","",VLOOKUP([1]培训花名册!E48,[1]培训花名册!E:R,9,0))</f>
        <v/>
      </c>
      <c r="I40" s="30" t="str">
        <f>IF(B40="","",$I$5)</f>
        <v/>
      </c>
      <c r="J40" s="30" t="str">
        <f>IF([1]培训花名册!F48="","",VLOOKUP([1]培训花名册!E48,[1]培训花名册!E:R,12,0))</f>
        <v/>
      </c>
      <c r="K40" s="30" t="str">
        <f>IF([1]培训花名册!F48="","",VLOOKUP([1]培训花名册!E48,[1]培训花名册!E:R,13,0))</f>
        <v/>
      </c>
      <c r="L40" s="30" t="str">
        <f>IF([1]培训花名册!U48="","",[1]培训花名册!V48)</f>
        <v/>
      </c>
      <c r="M40" s="30" t="str">
        <f>IF([1]培训花名册!F48="","",VLOOKUP([1]培训花名册!F48,[1]培训花名册!F:R,13,0))</f>
        <v/>
      </c>
      <c r="N40" s="30" t="str">
        <f>IF([1]培训花名册!S48="","",[1]培训花名册!S48)</f>
        <v/>
      </c>
      <c r="O40" s="36"/>
    </row>
    <row r="41" s="1" customFormat="1" ht="16" hidden="1" customHeight="1" spans="1:15">
      <c r="A41" s="29">
        <v>46</v>
      </c>
      <c r="B41" s="30" t="str">
        <f>IF([1]培训花名册!F49="","",VLOOKUP([1]培训花名册!E49,[1]培训花名册!E:R,2,0))</f>
        <v/>
      </c>
      <c r="C41" s="30" t="str">
        <f>IF([1]培训花名册!F49="","",VLOOKUP([1]培训花名册!E49,[1]培训花名册!E:R,3,0))</f>
        <v/>
      </c>
      <c r="D41" s="30" t="str">
        <f>IF([1]培训花名册!F49="","",VLOOKUP([1]培训花名册!E49,[1]培训花名册!E:R,4,0))</f>
        <v/>
      </c>
      <c r="E41" s="30" t="str">
        <f>IF([1]培训花名册!F49="","",VLOOKUP([1]培训花名册!E49,[1]培训花名册!E:R,8,0))</f>
        <v/>
      </c>
      <c r="F41" s="30" t="str">
        <f>IF([1]培训花名册!F49="","",VLOOKUP([1]培训花名册!E49,[1]培训花名册!E:R,6,0))</f>
        <v/>
      </c>
      <c r="G41" s="30" t="str">
        <f>IF([1]培训花名册!F49="","",VLOOKUP([1]培训花名册!E49,[1]培训花名册!E:R,11,0))</f>
        <v/>
      </c>
      <c r="H41" s="30" t="str">
        <f>IF([1]培训花名册!F49="","",VLOOKUP([1]培训花名册!E49,[1]培训花名册!E:R,9,0))</f>
        <v/>
      </c>
      <c r="I41" s="30" t="str">
        <f>IF(B41="","",$I$5)</f>
        <v/>
      </c>
      <c r="J41" s="30" t="str">
        <f>IF([1]培训花名册!F49="","",VLOOKUP([1]培训花名册!E49,[1]培训花名册!E:R,12,0))</f>
        <v/>
      </c>
      <c r="K41" s="30" t="str">
        <f>IF([1]培训花名册!F49="","",VLOOKUP([1]培训花名册!E49,[1]培训花名册!E:R,13,0))</f>
        <v/>
      </c>
      <c r="L41" s="30" t="str">
        <f>IF([1]培训花名册!U49="","",[1]培训花名册!V49)</f>
        <v/>
      </c>
      <c r="M41" s="30" t="str">
        <f>IF([1]培训花名册!F49="","",VLOOKUP([1]培训花名册!F49,[1]培训花名册!F:R,13,0))</f>
        <v/>
      </c>
      <c r="N41" s="30" t="str">
        <f>IF([1]培训花名册!S49="","",[1]培训花名册!S49)</f>
        <v/>
      </c>
      <c r="O41" s="36"/>
    </row>
    <row r="42" s="1" customFormat="1" ht="16" hidden="1" customHeight="1" spans="1:15">
      <c r="A42" s="29">
        <v>47</v>
      </c>
      <c r="B42" s="30" t="str">
        <f>IF([1]培训花名册!F50="","",VLOOKUP([1]培训花名册!E50,[1]培训花名册!E:R,2,0))</f>
        <v/>
      </c>
      <c r="C42" s="30" t="str">
        <f>IF([1]培训花名册!F50="","",VLOOKUP([1]培训花名册!E50,[1]培训花名册!E:R,3,0))</f>
        <v/>
      </c>
      <c r="D42" s="30" t="str">
        <f>IF([1]培训花名册!F50="","",VLOOKUP([1]培训花名册!E50,[1]培训花名册!E:R,4,0))</f>
        <v/>
      </c>
      <c r="E42" s="30" t="str">
        <f>IF([1]培训花名册!F50="","",VLOOKUP([1]培训花名册!E50,[1]培训花名册!E:R,8,0))</f>
        <v/>
      </c>
      <c r="F42" s="30" t="str">
        <f>IF([1]培训花名册!F50="","",VLOOKUP([1]培训花名册!E50,[1]培训花名册!E:R,6,0))</f>
        <v/>
      </c>
      <c r="G42" s="30" t="str">
        <f>IF([1]培训花名册!F50="","",VLOOKUP([1]培训花名册!E50,[1]培训花名册!E:R,11,0))</f>
        <v/>
      </c>
      <c r="H42" s="30" t="str">
        <f>IF([1]培训花名册!F50="","",VLOOKUP([1]培训花名册!E50,[1]培训花名册!E:R,9,0))</f>
        <v/>
      </c>
      <c r="I42" s="30" t="str">
        <f>IF(B42="","",$I$5)</f>
        <v/>
      </c>
      <c r="J42" s="30" t="str">
        <f>IF([1]培训花名册!F50="","",VLOOKUP([1]培训花名册!E50,[1]培训花名册!E:R,12,0))</f>
        <v/>
      </c>
      <c r="K42" s="30" t="str">
        <f>IF([1]培训花名册!F50="","",VLOOKUP([1]培训花名册!E50,[1]培训花名册!E:R,13,0))</f>
        <v/>
      </c>
      <c r="L42" s="30" t="str">
        <f>IF([1]培训花名册!U50="","",[1]培训花名册!V50)</f>
        <v/>
      </c>
      <c r="M42" s="30" t="str">
        <f>IF([1]培训花名册!F50="","",VLOOKUP([1]培训花名册!F50,[1]培训花名册!F:R,13,0))</f>
        <v/>
      </c>
      <c r="N42" s="30" t="str">
        <f>IF([1]培训花名册!S50="","",[1]培训花名册!S50)</f>
        <v/>
      </c>
      <c r="O42" s="36"/>
    </row>
    <row r="43" s="1" customFormat="1" ht="16" hidden="1" customHeight="1" spans="1:15">
      <c r="A43" s="29">
        <v>48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 t="str">
        <f>IF([1]培训花名册!U51="","",[1]培训花名册!V51)</f>
        <v/>
      </c>
      <c r="M43" s="30"/>
      <c r="N43" s="30"/>
      <c r="O43" s="36"/>
    </row>
    <row r="44" s="1" customFormat="1" ht="16" hidden="1" customHeight="1" spans="1:15">
      <c r="A44" s="29">
        <v>49</v>
      </c>
      <c r="B44" s="30" t="str">
        <f>IF([1]培训花名册!F51="","",VLOOKUP([1]培训花名册!E51,[1]培训花名册!E:R,2,0))</f>
        <v/>
      </c>
      <c r="C44" s="30" t="str">
        <f>IF([1]培训花名册!F51="","",VLOOKUP([1]培训花名册!E51,[1]培训花名册!E:R,3,0))</f>
        <v/>
      </c>
      <c r="D44" s="30" t="str">
        <f>IF([1]培训花名册!F51="","",VLOOKUP([1]培训花名册!E51,[1]培训花名册!E:R,4,0))</f>
        <v/>
      </c>
      <c r="E44" s="30" t="str">
        <f>IF([1]培训花名册!F51="","",VLOOKUP([1]培训花名册!E51,[1]培训花名册!E:R,8,0))</f>
        <v/>
      </c>
      <c r="F44" s="30" t="str">
        <f>IF([1]培训花名册!F51="","",VLOOKUP([1]培训花名册!E51,[1]培训花名册!E:R,6,0))</f>
        <v/>
      </c>
      <c r="G44" s="30" t="str">
        <f>IF([1]培训花名册!F51="","",VLOOKUP([1]培训花名册!E51,[1]培训花名册!E:R,11,0))</f>
        <v/>
      </c>
      <c r="H44" s="30" t="str">
        <f>IF([1]培训花名册!F51="","",VLOOKUP([1]培训花名册!E51,[1]培训花名册!E:R,9,0))</f>
        <v/>
      </c>
      <c r="I44" s="30" t="str">
        <f>IF(B44="","",$I$5)</f>
        <v/>
      </c>
      <c r="J44" s="30" t="str">
        <f>IF([1]培训花名册!F51="","",VLOOKUP([1]培训花名册!E51,[1]培训花名册!E:R,12,0))</f>
        <v/>
      </c>
      <c r="K44" s="30" t="str">
        <f>IF([1]培训花名册!F51="","",VLOOKUP([1]培训花名册!E51,[1]培训花名册!E:R,13,0))</f>
        <v/>
      </c>
      <c r="L44" s="30" t="str">
        <f>IF([1]培训花名册!U52="","",[1]培训花名册!V52)</f>
        <v/>
      </c>
      <c r="M44" s="30" t="str">
        <f>IF([1]培训花名册!F51="","",VLOOKUP([1]培训花名册!E51,[1]培训花名册!E:R,14,0))</f>
        <v/>
      </c>
      <c r="N44" s="30" t="str">
        <f>IF([1]培训花名册!S51="","",[1]培训花名册!S51)</f>
        <v/>
      </c>
      <c r="O44" s="36"/>
    </row>
    <row r="45" s="1" customFormat="1" ht="22" customHeight="1" spans="1:15">
      <c r="A45" s="33" t="s">
        <v>68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8">
        <f>SUM(L5:L44)</f>
        <v>0</v>
      </c>
      <c r="M45" s="38">
        <f>SUM(M5:M44)</f>
        <v>23040</v>
      </c>
      <c r="N45" s="38">
        <f>SUM(N5:N44)</f>
        <v>0</v>
      </c>
      <c r="O45" s="39"/>
    </row>
  </sheetData>
  <mergeCells count="9">
    <mergeCell ref="A1:O1"/>
    <mergeCell ref="A2:B2"/>
    <mergeCell ref="C2:G2"/>
    <mergeCell ref="K2:O2"/>
    <mergeCell ref="A3:B3"/>
    <mergeCell ref="C3:F3"/>
    <mergeCell ref="H3:I3"/>
    <mergeCell ref="K3:O3"/>
    <mergeCell ref="A45:K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workbookViewId="0">
      <selection activeCell="D5" sqref="D5:D51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7.875" style="1" customWidth="1"/>
    <col min="5" max="5" width="33.125" style="1" customWidth="1"/>
    <col min="6" max="6" width="7.5" style="1" customWidth="1"/>
    <col min="7" max="7" width="20.975" style="1" customWidth="1"/>
    <col min="8" max="8" width="10.8583333333333" style="1" customWidth="1"/>
    <col min="9" max="9" width="25.75" style="1" customWidth="1"/>
    <col min="10" max="10" width="16.875" style="1" customWidth="1"/>
    <col min="11" max="11" width="14.875" style="1" customWidth="1"/>
    <col min="12" max="12" width="12.25" style="1" customWidth="1"/>
    <col min="13" max="13" width="12.625" style="1" customWidth="1"/>
    <col min="14" max="14" width="11.625" style="1" customWidth="1"/>
    <col min="15" max="15" width="7.39166666666667" style="1" customWidth="1"/>
    <col min="16" max="16381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69</v>
      </c>
      <c r="B2" s="3"/>
      <c r="C2" s="4" t="s">
        <v>70</v>
      </c>
      <c r="D2" s="4"/>
      <c r="E2" s="4"/>
      <c r="F2" s="4"/>
      <c r="G2" s="4"/>
      <c r="H2" s="4"/>
      <c r="I2" s="16"/>
      <c r="J2" s="7" t="s">
        <v>71</v>
      </c>
      <c r="K2" s="7"/>
      <c r="L2" s="7"/>
      <c r="M2" s="7"/>
      <c r="N2" s="7"/>
      <c r="O2" s="7"/>
    </row>
    <row r="3" s="1" customFormat="1" ht="24" customHeight="1" spans="1:15">
      <c r="A3" s="5" t="s">
        <v>3</v>
      </c>
      <c r="B3" s="5"/>
      <c r="C3" s="6" t="s">
        <v>72</v>
      </c>
      <c r="D3" s="6"/>
      <c r="E3" s="6"/>
      <c r="F3" s="6"/>
      <c r="G3" s="7" t="s">
        <v>73</v>
      </c>
      <c r="H3" s="7"/>
      <c r="I3" s="7"/>
      <c r="J3" s="7" t="s">
        <v>74</v>
      </c>
      <c r="K3" s="7"/>
      <c r="L3" s="7"/>
      <c r="M3" s="7"/>
      <c r="N3" s="7"/>
      <c r="O3" s="17"/>
    </row>
    <row r="4" s="1" customFormat="1" ht="39" customHeight="1" spans="1:15">
      <c r="A4" s="8" t="s">
        <v>6</v>
      </c>
      <c r="B4" s="8" t="s">
        <v>75</v>
      </c>
      <c r="C4" s="8" t="s">
        <v>8</v>
      </c>
      <c r="D4" s="8" t="s">
        <v>9</v>
      </c>
      <c r="E4" s="8" t="s">
        <v>76</v>
      </c>
      <c r="F4" s="8" t="s">
        <v>77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78</v>
      </c>
      <c r="L4" s="18" t="s">
        <v>79</v>
      </c>
      <c r="M4" s="8" t="s">
        <v>18</v>
      </c>
      <c r="N4" s="8" t="s">
        <v>19</v>
      </c>
      <c r="O4" s="8" t="s">
        <v>20</v>
      </c>
    </row>
    <row r="5" s="1" customFormat="1" ht="25" customHeight="1" spans="1:15">
      <c r="A5" s="9">
        <v>1</v>
      </c>
      <c r="B5" s="10" t="s">
        <v>80</v>
      </c>
      <c r="C5" s="10" t="s">
        <v>81</v>
      </c>
      <c r="D5" s="11">
        <v>45</v>
      </c>
      <c r="E5" s="12" t="s">
        <v>82</v>
      </c>
      <c r="F5" s="10" t="s">
        <v>83</v>
      </c>
      <c r="G5" s="10" t="s">
        <v>84</v>
      </c>
      <c r="H5" s="13" t="s">
        <v>85</v>
      </c>
      <c r="I5" s="19" t="s">
        <v>86</v>
      </c>
      <c r="J5" s="10" t="s">
        <v>87</v>
      </c>
      <c r="K5" s="19" t="s">
        <v>88</v>
      </c>
      <c r="L5" s="19">
        <v>0</v>
      </c>
      <c r="M5" s="19">
        <v>720</v>
      </c>
      <c r="N5" s="19">
        <v>700</v>
      </c>
      <c r="O5" s="19"/>
    </row>
    <row r="6" s="1" customFormat="1" ht="25" customHeight="1" spans="1:15">
      <c r="A6" s="9">
        <v>2</v>
      </c>
      <c r="B6" s="10" t="s">
        <v>89</v>
      </c>
      <c r="C6" s="10" t="s">
        <v>81</v>
      </c>
      <c r="D6" s="11">
        <v>45</v>
      </c>
      <c r="E6" s="12" t="s">
        <v>32</v>
      </c>
      <c r="F6" s="10" t="s">
        <v>90</v>
      </c>
      <c r="G6" s="10" t="s">
        <v>91</v>
      </c>
      <c r="H6" s="13" t="s">
        <v>85</v>
      </c>
      <c r="I6" s="19" t="s">
        <v>86</v>
      </c>
      <c r="J6" s="10" t="s">
        <v>92</v>
      </c>
      <c r="K6" s="19" t="s">
        <v>88</v>
      </c>
      <c r="L6" s="19">
        <v>0</v>
      </c>
      <c r="M6" s="19">
        <v>720</v>
      </c>
      <c r="N6" s="19">
        <v>700</v>
      </c>
      <c r="O6" s="19"/>
    </row>
    <row r="7" s="1" customFormat="1" ht="25" customHeight="1" spans="1:15">
      <c r="A7" s="9">
        <v>3</v>
      </c>
      <c r="B7" s="10" t="s">
        <v>93</v>
      </c>
      <c r="C7" s="10" t="s">
        <v>81</v>
      </c>
      <c r="D7" s="11">
        <v>49</v>
      </c>
      <c r="E7" s="12" t="s">
        <v>94</v>
      </c>
      <c r="F7" s="10" t="s">
        <v>90</v>
      </c>
      <c r="G7" s="10" t="s">
        <v>91</v>
      </c>
      <c r="H7" s="13" t="s">
        <v>85</v>
      </c>
      <c r="I7" s="19" t="s">
        <v>86</v>
      </c>
      <c r="J7" s="10" t="s">
        <v>95</v>
      </c>
      <c r="K7" s="19" t="s">
        <v>88</v>
      </c>
      <c r="L7" s="19">
        <v>0</v>
      </c>
      <c r="M7" s="19">
        <v>720</v>
      </c>
      <c r="N7" s="19">
        <v>700</v>
      </c>
      <c r="O7" s="19"/>
    </row>
    <row r="8" s="1" customFormat="1" ht="25" customHeight="1" spans="1:15">
      <c r="A8" s="9">
        <v>4</v>
      </c>
      <c r="B8" s="10" t="s">
        <v>96</v>
      </c>
      <c r="C8" s="10" t="s">
        <v>81</v>
      </c>
      <c r="D8" s="11">
        <v>47</v>
      </c>
      <c r="E8" s="12" t="s">
        <v>97</v>
      </c>
      <c r="F8" s="10" t="s">
        <v>90</v>
      </c>
      <c r="G8" s="10" t="s">
        <v>91</v>
      </c>
      <c r="H8" s="13" t="s">
        <v>85</v>
      </c>
      <c r="I8" s="19" t="s">
        <v>86</v>
      </c>
      <c r="J8" s="10" t="s">
        <v>98</v>
      </c>
      <c r="K8" s="19" t="s">
        <v>88</v>
      </c>
      <c r="L8" s="19">
        <v>0</v>
      </c>
      <c r="M8" s="19">
        <v>720</v>
      </c>
      <c r="N8" s="19">
        <v>700</v>
      </c>
      <c r="O8" s="19"/>
    </row>
    <row r="9" s="1" customFormat="1" ht="25" customHeight="1" spans="1:15">
      <c r="A9" s="9">
        <v>5</v>
      </c>
      <c r="B9" s="10" t="s">
        <v>99</v>
      </c>
      <c r="C9" s="10" t="s">
        <v>81</v>
      </c>
      <c r="D9" s="11">
        <v>48</v>
      </c>
      <c r="E9" s="12" t="s">
        <v>100</v>
      </c>
      <c r="F9" s="10" t="s">
        <v>83</v>
      </c>
      <c r="G9" s="10" t="s">
        <v>91</v>
      </c>
      <c r="H9" s="13" t="s">
        <v>85</v>
      </c>
      <c r="I9" s="19" t="s">
        <v>86</v>
      </c>
      <c r="J9" s="10" t="s">
        <v>101</v>
      </c>
      <c r="K9" s="19" t="s">
        <v>88</v>
      </c>
      <c r="L9" s="19">
        <v>0</v>
      </c>
      <c r="M9" s="19">
        <v>720</v>
      </c>
      <c r="N9" s="19">
        <v>700</v>
      </c>
      <c r="O9" s="19"/>
    </row>
    <row r="10" s="1" customFormat="1" ht="25" customHeight="1" spans="1:15">
      <c r="A10" s="9">
        <v>6</v>
      </c>
      <c r="B10" s="10" t="s">
        <v>102</v>
      </c>
      <c r="C10" s="10" t="s">
        <v>103</v>
      </c>
      <c r="D10" s="11">
        <v>50</v>
      </c>
      <c r="E10" s="12" t="s">
        <v>104</v>
      </c>
      <c r="F10" s="10" t="s">
        <v>90</v>
      </c>
      <c r="G10" s="10" t="s">
        <v>91</v>
      </c>
      <c r="H10" s="13" t="s">
        <v>85</v>
      </c>
      <c r="I10" s="19" t="s">
        <v>86</v>
      </c>
      <c r="J10" s="10" t="s">
        <v>105</v>
      </c>
      <c r="K10" s="19" t="s">
        <v>88</v>
      </c>
      <c r="L10" s="19">
        <v>0</v>
      </c>
      <c r="M10" s="19">
        <v>720</v>
      </c>
      <c r="N10" s="19">
        <v>700</v>
      </c>
      <c r="O10" s="19"/>
    </row>
    <row r="11" s="1" customFormat="1" ht="25" customHeight="1" spans="1:15">
      <c r="A11" s="9">
        <v>7</v>
      </c>
      <c r="B11" s="10" t="s">
        <v>106</v>
      </c>
      <c r="C11" s="10" t="s">
        <v>103</v>
      </c>
      <c r="D11" s="11">
        <v>50</v>
      </c>
      <c r="E11" s="12" t="s">
        <v>107</v>
      </c>
      <c r="F11" s="10" t="s">
        <v>83</v>
      </c>
      <c r="G11" s="10" t="s">
        <v>91</v>
      </c>
      <c r="H11" s="13" t="s">
        <v>85</v>
      </c>
      <c r="I11" s="19" t="s">
        <v>86</v>
      </c>
      <c r="J11" s="10" t="s">
        <v>108</v>
      </c>
      <c r="K11" s="19" t="s">
        <v>88</v>
      </c>
      <c r="L11" s="19">
        <v>165</v>
      </c>
      <c r="M11" s="19">
        <v>720</v>
      </c>
      <c r="N11" s="19">
        <v>700</v>
      </c>
      <c r="O11" s="19"/>
    </row>
    <row r="12" s="1" customFormat="1" ht="25" customHeight="1" spans="1:15">
      <c r="A12" s="9">
        <v>8</v>
      </c>
      <c r="B12" s="10" t="s">
        <v>109</v>
      </c>
      <c r="C12" s="10" t="s">
        <v>81</v>
      </c>
      <c r="D12" s="11">
        <v>45</v>
      </c>
      <c r="E12" s="12" t="s">
        <v>110</v>
      </c>
      <c r="F12" s="10" t="s">
        <v>83</v>
      </c>
      <c r="G12" s="10" t="s">
        <v>91</v>
      </c>
      <c r="H12" s="13" t="s">
        <v>85</v>
      </c>
      <c r="I12" s="19" t="s">
        <v>86</v>
      </c>
      <c r="J12" s="10" t="s">
        <v>111</v>
      </c>
      <c r="K12" s="19" t="s">
        <v>88</v>
      </c>
      <c r="L12" s="19">
        <v>0</v>
      </c>
      <c r="M12" s="19">
        <v>720</v>
      </c>
      <c r="N12" s="19">
        <v>700</v>
      </c>
      <c r="O12" s="19"/>
    </row>
    <row r="13" s="1" customFormat="1" ht="25" customHeight="1" spans="1:15">
      <c r="A13" s="9">
        <v>9</v>
      </c>
      <c r="B13" s="10" t="s">
        <v>112</v>
      </c>
      <c r="C13" s="10" t="s">
        <v>81</v>
      </c>
      <c r="D13" s="11">
        <v>40</v>
      </c>
      <c r="E13" s="12" t="s">
        <v>44</v>
      </c>
      <c r="F13" s="10" t="s">
        <v>83</v>
      </c>
      <c r="G13" s="10" t="s">
        <v>91</v>
      </c>
      <c r="H13" s="13" t="s">
        <v>85</v>
      </c>
      <c r="I13" s="19" t="s">
        <v>86</v>
      </c>
      <c r="J13" s="10" t="s">
        <v>113</v>
      </c>
      <c r="K13" s="19" t="s">
        <v>88</v>
      </c>
      <c r="L13" s="19">
        <v>0</v>
      </c>
      <c r="M13" s="19">
        <v>720</v>
      </c>
      <c r="N13" s="19">
        <v>700</v>
      </c>
      <c r="O13" s="19"/>
    </row>
    <row r="14" s="1" customFormat="1" ht="25" customHeight="1" spans="1:15">
      <c r="A14" s="9">
        <v>10</v>
      </c>
      <c r="B14" s="10" t="s">
        <v>114</v>
      </c>
      <c r="C14" s="10" t="s">
        <v>103</v>
      </c>
      <c r="D14" s="11">
        <v>57</v>
      </c>
      <c r="E14" s="12" t="s">
        <v>115</v>
      </c>
      <c r="F14" s="10" t="s">
        <v>90</v>
      </c>
      <c r="G14" s="10" t="s">
        <v>116</v>
      </c>
      <c r="H14" s="13" t="s">
        <v>117</v>
      </c>
      <c r="I14" s="19" t="s">
        <v>86</v>
      </c>
      <c r="J14" s="10" t="s">
        <v>118</v>
      </c>
      <c r="K14" s="19" t="s">
        <v>88</v>
      </c>
      <c r="L14" s="19">
        <v>165</v>
      </c>
      <c r="M14" s="19">
        <v>720</v>
      </c>
      <c r="N14" s="19">
        <v>700</v>
      </c>
      <c r="O14" s="19"/>
    </row>
    <row r="15" s="1" customFormat="1" ht="25" customHeight="1" spans="1:15">
      <c r="A15" s="9">
        <v>11</v>
      </c>
      <c r="B15" s="10" t="s">
        <v>119</v>
      </c>
      <c r="C15" s="10" t="s">
        <v>103</v>
      </c>
      <c r="D15" s="11">
        <v>54</v>
      </c>
      <c r="E15" s="12" t="s">
        <v>120</v>
      </c>
      <c r="F15" s="10" t="s">
        <v>83</v>
      </c>
      <c r="G15" s="10" t="s">
        <v>121</v>
      </c>
      <c r="H15" s="13" t="s">
        <v>117</v>
      </c>
      <c r="I15" s="19" t="s">
        <v>86</v>
      </c>
      <c r="J15" s="10" t="s">
        <v>122</v>
      </c>
      <c r="K15" s="19" t="s">
        <v>88</v>
      </c>
      <c r="L15" s="19">
        <v>165</v>
      </c>
      <c r="M15" s="19">
        <v>720</v>
      </c>
      <c r="N15" s="19">
        <v>700</v>
      </c>
      <c r="O15" s="19"/>
    </row>
    <row r="16" s="1" customFormat="1" ht="25" customHeight="1" spans="1:15">
      <c r="A16" s="9">
        <v>12</v>
      </c>
      <c r="B16" s="10" t="s">
        <v>123</v>
      </c>
      <c r="C16" s="10" t="s">
        <v>103</v>
      </c>
      <c r="D16" s="11">
        <v>47</v>
      </c>
      <c r="E16" s="12" t="s">
        <v>124</v>
      </c>
      <c r="F16" s="10" t="s">
        <v>90</v>
      </c>
      <c r="G16" s="10" t="s">
        <v>91</v>
      </c>
      <c r="H16" s="13" t="s">
        <v>85</v>
      </c>
      <c r="I16" s="19" t="s">
        <v>86</v>
      </c>
      <c r="J16" s="10" t="s">
        <v>125</v>
      </c>
      <c r="K16" s="19" t="s">
        <v>88</v>
      </c>
      <c r="L16" s="19">
        <v>0</v>
      </c>
      <c r="M16" s="19">
        <v>720</v>
      </c>
      <c r="N16" s="19">
        <v>700</v>
      </c>
      <c r="O16" s="19"/>
    </row>
    <row r="17" s="1" customFormat="1" ht="25" customHeight="1" spans="1:15">
      <c r="A17" s="9">
        <v>13</v>
      </c>
      <c r="B17" s="10" t="s">
        <v>126</v>
      </c>
      <c r="C17" s="10" t="s">
        <v>103</v>
      </c>
      <c r="D17" s="11">
        <v>58</v>
      </c>
      <c r="E17" s="12" t="s">
        <v>127</v>
      </c>
      <c r="F17" s="10" t="s">
        <v>83</v>
      </c>
      <c r="G17" s="10" t="s">
        <v>128</v>
      </c>
      <c r="H17" s="13" t="s">
        <v>85</v>
      </c>
      <c r="I17" s="19" t="s">
        <v>86</v>
      </c>
      <c r="J17" s="10" t="s">
        <v>129</v>
      </c>
      <c r="K17" s="19" t="s">
        <v>88</v>
      </c>
      <c r="L17" s="19">
        <v>0</v>
      </c>
      <c r="M17" s="19">
        <v>720</v>
      </c>
      <c r="N17" s="19">
        <v>700</v>
      </c>
      <c r="O17" s="19"/>
    </row>
    <row r="18" s="1" customFormat="1" ht="25" customHeight="1" spans="1:15">
      <c r="A18" s="9">
        <v>14</v>
      </c>
      <c r="B18" s="10" t="s">
        <v>130</v>
      </c>
      <c r="C18" s="10" t="s">
        <v>103</v>
      </c>
      <c r="D18" s="11">
        <v>58</v>
      </c>
      <c r="E18" s="12" t="s">
        <v>131</v>
      </c>
      <c r="F18" s="10" t="s">
        <v>83</v>
      </c>
      <c r="G18" s="10" t="s">
        <v>132</v>
      </c>
      <c r="H18" s="13" t="s">
        <v>117</v>
      </c>
      <c r="I18" s="19" t="s">
        <v>86</v>
      </c>
      <c r="J18" s="10" t="s">
        <v>133</v>
      </c>
      <c r="K18" s="19" t="s">
        <v>88</v>
      </c>
      <c r="L18" s="19">
        <v>165</v>
      </c>
      <c r="M18" s="19">
        <v>720</v>
      </c>
      <c r="N18" s="19">
        <v>700</v>
      </c>
      <c r="O18" s="19"/>
    </row>
    <row r="19" s="1" customFormat="1" ht="25" customHeight="1" spans="1:15">
      <c r="A19" s="9">
        <v>15</v>
      </c>
      <c r="B19" s="10" t="s">
        <v>134</v>
      </c>
      <c r="C19" s="10" t="s">
        <v>81</v>
      </c>
      <c r="D19" s="11">
        <v>48</v>
      </c>
      <c r="E19" s="12" t="s">
        <v>135</v>
      </c>
      <c r="F19" s="10" t="s">
        <v>83</v>
      </c>
      <c r="G19" s="10" t="s">
        <v>91</v>
      </c>
      <c r="H19" s="13" t="s">
        <v>85</v>
      </c>
      <c r="I19" s="19" t="s">
        <v>86</v>
      </c>
      <c r="J19" s="10" t="s">
        <v>136</v>
      </c>
      <c r="K19" s="19" t="s">
        <v>88</v>
      </c>
      <c r="L19" s="19">
        <v>0</v>
      </c>
      <c r="M19" s="19">
        <v>720</v>
      </c>
      <c r="N19" s="19">
        <v>700</v>
      </c>
      <c r="O19" s="19"/>
    </row>
    <row r="20" s="1" customFormat="1" ht="25" customHeight="1" spans="1:15">
      <c r="A20" s="9">
        <v>16</v>
      </c>
      <c r="B20" s="10" t="s">
        <v>137</v>
      </c>
      <c r="C20" s="10" t="s">
        <v>81</v>
      </c>
      <c r="D20" s="11">
        <v>46</v>
      </c>
      <c r="E20" s="12" t="s">
        <v>138</v>
      </c>
      <c r="F20" s="10" t="s">
        <v>90</v>
      </c>
      <c r="G20" s="10" t="s">
        <v>139</v>
      </c>
      <c r="H20" s="13" t="s">
        <v>85</v>
      </c>
      <c r="I20" s="19" t="s">
        <v>86</v>
      </c>
      <c r="J20" s="10" t="s">
        <v>140</v>
      </c>
      <c r="K20" s="19" t="s">
        <v>88</v>
      </c>
      <c r="L20" s="19">
        <v>165</v>
      </c>
      <c r="M20" s="19">
        <v>720</v>
      </c>
      <c r="N20" s="19">
        <v>700</v>
      </c>
      <c r="O20" s="19"/>
    </row>
    <row r="21" s="1" customFormat="1" ht="25" customHeight="1" spans="1:15">
      <c r="A21" s="9">
        <v>17</v>
      </c>
      <c r="B21" s="10" t="s">
        <v>141</v>
      </c>
      <c r="C21" s="10" t="s">
        <v>81</v>
      </c>
      <c r="D21" s="11">
        <v>28</v>
      </c>
      <c r="E21" s="12" t="s">
        <v>21</v>
      </c>
      <c r="F21" s="10" t="s">
        <v>83</v>
      </c>
      <c r="G21" s="10" t="s">
        <v>142</v>
      </c>
      <c r="H21" s="13" t="s">
        <v>117</v>
      </c>
      <c r="I21" s="19" t="s">
        <v>86</v>
      </c>
      <c r="J21" s="10" t="s">
        <v>143</v>
      </c>
      <c r="K21" s="19" t="s">
        <v>88</v>
      </c>
      <c r="L21" s="19">
        <v>165</v>
      </c>
      <c r="M21" s="19">
        <v>720</v>
      </c>
      <c r="N21" s="19">
        <v>700</v>
      </c>
      <c r="O21" s="19"/>
    </row>
    <row r="22" s="1" customFormat="1" ht="25" customHeight="1" spans="1:15">
      <c r="A22" s="9">
        <v>18</v>
      </c>
      <c r="B22" s="10" t="s">
        <v>144</v>
      </c>
      <c r="C22" s="10" t="s">
        <v>103</v>
      </c>
      <c r="D22" s="11">
        <v>34</v>
      </c>
      <c r="E22" s="12" t="s">
        <v>145</v>
      </c>
      <c r="F22" s="10" t="s">
        <v>90</v>
      </c>
      <c r="G22" s="10" t="s">
        <v>146</v>
      </c>
      <c r="H22" s="13" t="s">
        <v>85</v>
      </c>
      <c r="I22" s="19" t="s">
        <v>86</v>
      </c>
      <c r="J22" s="10" t="s">
        <v>147</v>
      </c>
      <c r="K22" s="19" t="s">
        <v>88</v>
      </c>
      <c r="L22" s="19">
        <v>0</v>
      </c>
      <c r="M22" s="19">
        <v>720</v>
      </c>
      <c r="N22" s="19">
        <v>700</v>
      </c>
      <c r="O22" s="19"/>
    </row>
    <row r="23" s="1" customFormat="1" ht="25" customHeight="1" spans="1:15">
      <c r="A23" s="9">
        <v>19</v>
      </c>
      <c r="B23" s="10" t="s">
        <v>148</v>
      </c>
      <c r="C23" s="10" t="s">
        <v>103</v>
      </c>
      <c r="D23" s="11">
        <v>47</v>
      </c>
      <c r="E23" s="12" t="s">
        <v>149</v>
      </c>
      <c r="F23" s="10" t="s">
        <v>90</v>
      </c>
      <c r="G23" s="10" t="s">
        <v>150</v>
      </c>
      <c r="H23" s="13" t="s">
        <v>85</v>
      </c>
      <c r="I23" s="19" t="s">
        <v>86</v>
      </c>
      <c r="J23" s="10" t="s">
        <v>151</v>
      </c>
      <c r="K23" s="19" t="s">
        <v>88</v>
      </c>
      <c r="L23" s="19">
        <v>0</v>
      </c>
      <c r="M23" s="19">
        <v>720</v>
      </c>
      <c r="N23" s="19">
        <v>700</v>
      </c>
      <c r="O23" s="19"/>
    </row>
    <row r="24" s="1" customFormat="1" ht="25" customHeight="1" spans="1:15">
      <c r="A24" s="9">
        <v>20</v>
      </c>
      <c r="B24" s="10" t="s">
        <v>152</v>
      </c>
      <c r="C24" s="10" t="s">
        <v>81</v>
      </c>
      <c r="D24" s="11">
        <v>45</v>
      </c>
      <c r="E24" s="12" t="s">
        <v>94</v>
      </c>
      <c r="F24" s="10" t="s">
        <v>90</v>
      </c>
      <c r="G24" s="10" t="s">
        <v>153</v>
      </c>
      <c r="H24" s="13" t="s">
        <v>85</v>
      </c>
      <c r="I24" s="19" t="s">
        <v>86</v>
      </c>
      <c r="J24" s="10" t="s">
        <v>154</v>
      </c>
      <c r="K24" s="19" t="s">
        <v>88</v>
      </c>
      <c r="L24" s="19">
        <v>165</v>
      </c>
      <c r="M24" s="19">
        <v>720</v>
      </c>
      <c r="N24" s="19">
        <v>700</v>
      </c>
      <c r="O24" s="19"/>
    </row>
    <row r="25" s="1" customFormat="1" ht="25" customHeight="1" spans="1:15">
      <c r="A25" s="9">
        <v>21</v>
      </c>
      <c r="B25" s="10" t="s">
        <v>155</v>
      </c>
      <c r="C25" s="10" t="s">
        <v>103</v>
      </c>
      <c r="D25" s="11">
        <v>48</v>
      </c>
      <c r="E25" s="12" t="s">
        <v>156</v>
      </c>
      <c r="F25" s="10" t="s">
        <v>83</v>
      </c>
      <c r="G25" s="10" t="s">
        <v>128</v>
      </c>
      <c r="H25" s="13" t="s">
        <v>85</v>
      </c>
      <c r="I25" s="19" t="s">
        <v>86</v>
      </c>
      <c r="J25" s="10" t="s">
        <v>157</v>
      </c>
      <c r="K25" s="19" t="s">
        <v>88</v>
      </c>
      <c r="L25" s="19">
        <v>0</v>
      </c>
      <c r="M25" s="19">
        <v>720</v>
      </c>
      <c r="N25" s="19">
        <v>700</v>
      </c>
      <c r="O25" s="19"/>
    </row>
    <row r="26" s="1" customFormat="1" ht="25" customHeight="1" spans="1:15">
      <c r="A26" s="9">
        <v>22</v>
      </c>
      <c r="B26" s="10" t="s">
        <v>158</v>
      </c>
      <c r="C26" s="10" t="s">
        <v>81</v>
      </c>
      <c r="D26" s="11">
        <v>48</v>
      </c>
      <c r="E26" s="12" t="s">
        <v>52</v>
      </c>
      <c r="F26" s="10" t="s">
        <v>83</v>
      </c>
      <c r="G26" s="10" t="s">
        <v>159</v>
      </c>
      <c r="H26" s="13" t="s">
        <v>85</v>
      </c>
      <c r="I26" s="19" t="s">
        <v>86</v>
      </c>
      <c r="J26" s="10" t="s">
        <v>160</v>
      </c>
      <c r="K26" s="19" t="s">
        <v>88</v>
      </c>
      <c r="L26" s="19">
        <v>0</v>
      </c>
      <c r="M26" s="19">
        <v>720</v>
      </c>
      <c r="N26" s="19">
        <v>700</v>
      </c>
      <c r="O26" s="19"/>
    </row>
    <row r="27" s="1" customFormat="1" ht="25" customHeight="1" spans="1:15">
      <c r="A27" s="9">
        <v>23</v>
      </c>
      <c r="B27" s="10" t="s">
        <v>161</v>
      </c>
      <c r="C27" s="10" t="s">
        <v>81</v>
      </c>
      <c r="D27" s="11">
        <v>48</v>
      </c>
      <c r="E27" s="12" t="s">
        <v>44</v>
      </c>
      <c r="F27" s="10" t="s">
        <v>90</v>
      </c>
      <c r="G27" s="10" t="s">
        <v>162</v>
      </c>
      <c r="H27" s="13" t="s">
        <v>85</v>
      </c>
      <c r="I27" s="19" t="s">
        <v>86</v>
      </c>
      <c r="J27" s="10" t="s">
        <v>163</v>
      </c>
      <c r="K27" s="19" t="s">
        <v>88</v>
      </c>
      <c r="L27" s="19">
        <v>0</v>
      </c>
      <c r="M27" s="19">
        <v>720</v>
      </c>
      <c r="N27" s="19">
        <v>700</v>
      </c>
      <c r="O27" s="19"/>
    </row>
    <row r="28" s="1" customFormat="1" ht="25" customHeight="1" spans="1:15">
      <c r="A28" s="9">
        <v>24</v>
      </c>
      <c r="B28" s="10" t="s">
        <v>164</v>
      </c>
      <c r="C28" s="10" t="s">
        <v>81</v>
      </c>
      <c r="D28" s="11">
        <v>47</v>
      </c>
      <c r="E28" s="12" t="s">
        <v>52</v>
      </c>
      <c r="F28" s="10" t="s">
        <v>165</v>
      </c>
      <c r="G28" s="10" t="s">
        <v>128</v>
      </c>
      <c r="H28" s="13" t="s">
        <v>85</v>
      </c>
      <c r="I28" s="19" t="s">
        <v>86</v>
      </c>
      <c r="J28" s="10" t="s">
        <v>166</v>
      </c>
      <c r="K28" s="19" t="s">
        <v>88</v>
      </c>
      <c r="L28" s="19">
        <v>0</v>
      </c>
      <c r="M28" s="19">
        <v>720</v>
      </c>
      <c r="N28" s="19">
        <v>700</v>
      </c>
      <c r="O28" s="19"/>
    </row>
    <row r="29" s="1" customFormat="1" ht="25" customHeight="1" spans="1:15">
      <c r="A29" s="9">
        <v>25</v>
      </c>
      <c r="B29" s="10" t="s">
        <v>167</v>
      </c>
      <c r="C29" s="10" t="s">
        <v>103</v>
      </c>
      <c r="D29" s="11">
        <v>52</v>
      </c>
      <c r="E29" s="12" t="s">
        <v>168</v>
      </c>
      <c r="F29" s="10" t="s">
        <v>90</v>
      </c>
      <c r="G29" s="10" t="s">
        <v>169</v>
      </c>
      <c r="H29" s="13" t="s">
        <v>85</v>
      </c>
      <c r="I29" s="19" t="s">
        <v>86</v>
      </c>
      <c r="J29" s="10" t="s">
        <v>170</v>
      </c>
      <c r="K29" s="19" t="s">
        <v>88</v>
      </c>
      <c r="L29" s="19">
        <v>0</v>
      </c>
      <c r="M29" s="19">
        <v>720</v>
      </c>
      <c r="N29" s="19">
        <v>700</v>
      </c>
      <c r="O29" s="19"/>
    </row>
    <row r="30" s="1" customFormat="1" ht="25" customHeight="1" spans="1:15">
      <c r="A30" s="9">
        <v>26</v>
      </c>
      <c r="B30" s="10" t="s">
        <v>171</v>
      </c>
      <c r="C30" s="10" t="s">
        <v>81</v>
      </c>
      <c r="D30" s="11">
        <v>45</v>
      </c>
      <c r="E30" s="12" t="s">
        <v>172</v>
      </c>
      <c r="F30" s="10" t="s">
        <v>90</v>
      </c>
      <c r="G30" s="10" t="s">
        <v>91</v>
      </c>
      <c r="H30" s="13" t="s">
        <v>85</v>
      </c>
      <c r="I30" s="19" t="s">
        <v>86</v>
      </c>
      <c r="J30" s="10" t="s">
        <v>173</v>
      </c>
      <c r="K30" s="19" t="s">
        <v>88</v>
      </c>
      <c r="L30" s="19">
        <v>0</v>
      </c>
      <c r="M30" s="19">
        <v>720</v>
      </c>
      <c r="N30" s="19">
        <v>700</v>
      </c>
      <c r="O30" s="19"/>
    </row>
    <row r="31" s="1" customFormat="1" ht="25" customHeight="1" spans="1:15">
      <c r="A31" s="9">
        <v>27</v>
      </c>
      <c r="B31" s="10" t="s">
        <v>174</v>
      </c>
      <c r="C31" s="10" t="s">
        <v>81</v>
      </c>
      <c r="D31" s="11">
        <v>47</v>
      </c>
      <c r="E31" s="12" t="s">
        <v>44</v>
      </c>
      <c r="F31" s="10" t="s">
        <v>90</v>
      </c>
      <c r="G31" s="10" t="s">
        <v>91</v>
      </c>
      <c r="H31" s="13" t="s">
        <v>85</v>
      </c>
      <c r="I31" s="19" t="s">
        <v>86</v>
      </c>
      <c r="J31" s="10" t="s">
        <v>175</v>
      </c>
      <c r="K31" s="19" t="s">
        <v>88</v>
      </c>
      <c r="L31" s="19">
        <v>165</v>
      </c>
      <c r="M31" s="19">
        <v>720</v>
      </c>
      <c r="N31" s="19">
        <v>700</v>
      </c>
      <c r="O31" s="19"/>
    </row>
    <row r="32" s="1" customFormat="1" ht="25" customHeight="1" spans="1:15">
      <c r="A32" s="9">
        <v>28</v>
      </c>
      <c r="B32" s="10" t="s">
        <v>176</v>
      </c>
      <c r="C32" s="10" t="s">
        <v>81</v>
      </c>
      <c r="D32" s="11">
        <v>48</v>
      </c>
      <c r="E32" s="12" t="s">
        <v>21</v>
      </c>
      <c r="F32" s="10" t="s">
        <v>83</v>
      </c>
      <c r="G32" s="10" t="s">
        <v>91</v>
      </c>
      <c r="H32" s="13" t="s">
        <v>85</v>
      </c>
      <c r="I32" s="19" t="s">
        <v>86</v>
      </c>
      <c r="J32" s="10" t="s">
        <v>177</v>
      </c>
      <c r="K32" s="19" t="s">
        <v>88</v>
      </c>
      <c r="L32" s="19">
        <v>0</v>
      </c>
      <c r="M32" s="19">
        <v>720</v>
      </c>
      <c r="N32" s="19">
        <v>700</v>
      </c>
      <c r="O32" s="19"/>
    </row>
    <row r="33" s="1" customFormat="1" ht="25" customHeight="1" spans="1:15">
      <c r="A33" s="9">
        <v>29</v>
      </c>
      <c r="B33" s="10" t="s">
        <v>178</v>
      </c>
      <c r="C33" s="10" t="s">
        <v>103</v>
      </c>
      <c r="D33" s="11">
        <v>59</v>
      </c>
      <c r="E33" s="12" t="s">
        <v>27</v>
      </c>
      <c r="F33" s="10" t="s">
        <v>90</v>
      </c>
      <c r="G33" s="10" t="s">
        <v>179</v>
      </c>
      <c r="H33" s="13" t="s">
        <v>85</v>
      </c>
      <c r="I33" s="19" t="s">
        <v>86</v>
      </c>
      <c r="J33" s="10" t="s">
        <v>180</v>
      </c>
      <c r="K33" s="19" t="s">
        <v>88</v>
      </c>
      <c r="L33" s="19">
        <v>0</v>
      </c>
      <c r="M33" s="19">
        <v>720</v>
      </c>
      <c r="N33" s="19">
        <v>700</v>
      </c>
      <c r="O33" s="19"/>
    </row>
    <row r="34" s="1" customFormat="1" ht="25" customHeight="1" spans="1:15">
      <c r="A34" s="9">
        <v>30</v>
      </c>
      <c r="B34" s="10" t="s">
        <v>181</v>
      </c>
      <c r="C34" s="10" t="s">
        <v>103</v>
      </c>
      <c r="D34" s="11">
        <v>50</v>
      </c>
      <c r="E34" s="12" t="s">
        <v>182</v>
      </c>
      <c r="F34" s="10" t="s">
        <v>83</v>
      </c>
      <c r="G34" s="10" t="s">
        <v>91</v>
      </c>
      <c r="H34" s="13" t="s">
        <v>85</v>
      </c>
      <c r="I34" s="19" t="s">
        <v>86</v>
      </c>
      <c r="J34" s="10" t="s">
        <v>183</v>
      </c>
      <c r="K34" s="19" t="s">
        <v>88</v>
      </c>
      <c r="L34" s="19">
        <v>0</v>
      </c>
      <c r="M34" s="19">
        <v>720</v>
      </c>
      <c r="N34" s="19">
        <v>700</v>
      </c>
      <c r="O34" s="19"/>
    </row>
    <row r="35" s="1" customFormat="1" ht="25" customHeight="1" spans="1:15">
      <c r="A35" s="9">
        <v>31</v>
      </c>
      <c r="B35" s="10" t="s">
        <v>184</v>
      </c>
      <c r="C35" s="10" t="s">
        <v>103</v>
      </c>
      <c r="D35" s="11">
        <v>46</v>
      </c>
      <c r="E35" s="12" t="s">
        <v>185</v>
      </c>
      <c r="F35" s="10" t="s">
        <v>83</v>
      </c>
      <c r="G35" s="10" t="s">
        <v>186</v>
      </c>
      <c r="H35" s="13" t="s">
        <v>85</v>
      </c>
      <c r="I35" s="19" t="s">
        <v>86</v>
      </c>
      <c r="J35" s="10" t="s">
        <v>187</v>
      </c>
      <c r="K35" s="19" t="s">
        <v>88</v>
      </c>
      <c r="L35" s="19">
        <v>0</v>
      </c>
      <c r="M35" s="19">
        <v>720</v>
      </c>
      <c r="N35" s="19">
        <v>700</v>
      </c>
      <c r="O35" s="19"/>
    </row>
    <row r="36" s="1" customFormat="1" ht="25" customHeight="1" spans="1:15">
      <c r="A36" s="9">
        <v>32</v>
      </c>
      <c r="B36" s="10" t="s">
        <v>188</v>
      </c>
      <c r="C36" s="10" t="s">
        <v>81</v>
      </c>
      <c r="D36" s="11">
        <v>44</v>
      </c>
      <c r="E36" s="12" t="s">
        <v>37</v>
      </c>
      <c r="F36" s="10" t="s">
        <v>83</v>
      </c>
      <c r="G36" s="10" t="s">
        <v>189</v>
      </c>
      <c r="H36" s="13" t="s">
        <v>85</v>
      </c>
      <c r="I36" s="19" t="s">
        <v>86</v>
      </c>
      <c r="J36" s="10" t="s">
        <v>190</v>
      </c>
      <c r="K36" s="19" t="s">
        <v>88</v>
      </c>
      <c r="L36" s="19">
        <v>0</v>
      </c>
      <c r="M36" s="19">
        <v>720</v>
      </c>
      <c r="N36" s="19">
        <v>700</v>
      </c>
      <c r="O36" s="19"/>
    </row>
    <row r="37" s="1" customFormat="1" ht="25" customHeight="1" spans="1:15">
      <c r="A37" s="9">
        <v>33</v>
      </c>
      <c r="B37" s="10" t="s">
        <v>191</v>
      </c>
      <c r="C37" s="10" t="s">
        <v>81</v>
      </c>
      <c r="D37" s="11">
        <v>47</v>
      </c>
      <c r="E37" s="12" t="s">
        <v>94</v>
      </c>
      <c r="F37" s="10" t="s">
        <v>90</v>
      </c>
      <c r="G37" s="10" t="s">
        <v>192</v>
      </c>
      <c r="H37" s="13" t="s">
        <v>85</v>
      </c>
      <c r="I37" s="19" t="s">
        <v>86</v>
      </c>
      <c r="J37" s="10" t="s">
        <v>193</v>
      </c>
      <c r="K37" s="19" t="s">
        <v>88</v>
      </c>
      <c r="L37" s="19">
        <v>165</v>
      </c>
      <c r="M37" s="19">
        <v>720</v>
      </c>
      <c r="N37" s="19">
        <v>700</v>
      </c>
      <c r="O37" s="19"/>
    </row>
    <row r="38" s="1" customFormat="1" ht="25" customHeight="1" spans="1:15">
      <c r="A38" s="9">
        <v>34</v>
      </c>
      <c r="B38" s="10" t="s">
        <v>194</v>
      </c>
      <c r="C38" s="10" t="s">
        <v>81</v>
      </c>
      <c r="D38" s="11">
        <v>47</v>
      </c>
      <c r="E38" s="12" t="s">
        <v>195</v>
      </c>
      <c r="F38" s="10" t="s">
        <v>90</v>
      </c>
      <c r="G38" s="10" t="s">
        <v>196</v>
      </c>
      <c r="H38" s="13" t="s">
        <v>85</v>
      </c>
      <c r="I38" s="19" t="s">
        <v>86</v>
      </c>
      <c r="J38" s="10" t="s">
        <v>197</v>
      </c>
      <c r="K38" s="19" t="s">
        <v>88</v>
      </c>
      <c r="L38" s="19">
        <v>165</v>
      </c>
      <c r="M38" s="19">
        <v>720</v>
      </c>
      <c r="N38" s="19">
        <v>700</v>
      </c>
      <c r="O38" s="19"/>
    </row>
    <row r="39" s="1" customFormat="1" ht="25" customHeight="1" spans="1:15">
      <c r="A39" s="9">
        <v>35</v>
      </c>
      <c r="B39" s="10" t="s">
        <v>198</v>
      </c>
      <c r="C39" s="10" t="s">
        <v>81</v>
      </c>
      <c r="D39" s="11">
        <v>40</v>
      </c>
      <c r="E39" s="12" t="s">
        <v>50</v>
      </c>
      <c r="F39" s="10" t="s">
        <v>83</v>
      </c>
      <c r="G39" s="10" t="s">
        <v>91</v>
      </c>
      <c r="H39" s="13" t="s">
        <v>85</v>
      </c>
      <c r="I39" s="19" t="s">
        <v>86</v>
      </c>
      <c r="J39" s="10" t="s">
        <v>199</v>
      </c>
      <c r="K39" s="19" t="s">
        <v>88</v>
      </c>
      <c r="L39" s="19">
        <v>165</v>
      </c>
      <c r="M39" s="19">
        <v>720</v>
      </c>
      <c r="N39" s="19">
        <v>700</v>
      </c>
      <c r="O39" s="19"/>
    </row>
    <row r="40" s="1" customFormat="1" ht="25" customHeight="1" spans="1:15">
      <c r="A40" s="9">
        <v>36</v>
      </c>
      <c r="B40" s="10" t="s">
        <v>200</v>
      </c>
      <c r="C40" s="10" t="s">
        <v>81</v>
      </c>
      <c r="D40" s="11">
        <v>30</v>
      </c>
      <c r="E40" s="12" t="s">
        <v>201</v>
      </c>
      <c r="F40" s="10" t="s">
        <v>83</v>
      </c>
      <c r="G40" s="10" t="s">
        <v>202</v>
      </c>
      <c r="H40" s="13" t="s">
        <v>85</v>
      </c>
      <c r="I40" s="19" t="s">
        <v>86</v>
      </c>
      <c r="J40" s="10" t="s">
        <v>203</v>
      </c>
      <c r="K40" s="19" t="s">
        <v>88</v>
      </c>
      <c r="L40" s="19">
        <v>165</v>
      </c>
      <c r="M40" s="19">
        <v>720</v>
      </c>
      <c r="N40" s="19">
        <v>700</v>
      </c>
      <c r="O40" s="19"/>
    </row>
    <row r="41" s="1" customFormat="1" ht="25" customHeight="1" spans="1:15">
      <c r="A41" s="9">
        <v>37</v>
      </c>
      <c r="B41" s="10" t="s">
        <v>80</v>
      </c>
      <c r="C41" s="10" t="s">
        <v>103</v>
      </c>
      <c r="D41" s="11">
        <v>55</v>
      </c>
      <c r="E41" s="12" t="s">
        <v>204</v>
      </c>
      <c r="F41" s="10" t="s">
        <v>83</v>
      </c>
      <c r="G41" s="10" t="s">
        <v>91</v>
      </c>
      <c r="H41" s="13" t="s">
        <v>85</v>
      </c>
      <c r="I41" s="19" t="s">
        <v>86</v>
      </c>
      <c r="J41" s="10" t="s">
        <v>205</v>
      </c>
      <c r="K41" s="19" t="s">
        <v>88</v>
      </c>
      <c r="L41" s="19">
        <v>0</v>
      </c>
      <c r="M41" s="19">
        <v>720</v>
      </c>
      <c r="N41" s="19">
        <v>700</v>
      </c>
      <c r="O41" s="19"/>
    </row>
    <row r="42" s="1" customFormat="1" ht="25" customHeight="1" spans="1:15">
      <c r="A42" s="9">
        <v>38</v>
      </c>
      <c r="B42" s="10" t="s">
        <v>206</v>
      </c>
      <c r="C42" s="10" t="s">
        <v>81</v>
      </c>
      <c r="D42" s="11">
        <v>34</v>
      </c>
      <c r="E42" s="12" t="s">
        <v>207</v>
      </c>
      <c r="F42" s="10" t="s">
        <v>90</v>
      </c>
      <c r="G42" s="10" t="s">
        <v>91</v>
      </c>
      <c r="H42" s="13" t="s">
        <v>85</v>
      </c>
      <c r="I42" s="19" t="s">
        <v>86</v>
      </c>
      <c r="J42" s="10" t="s">
        <v>208</v>
      </c>
      <c r="K42" s="19" t="s">
        <v>88</v>
      </c>
      <c r="L42" s="19">
        <v>0</v>
      </c>
      <c r="M42" s="19">
        <v>720</v>
      </c>
      <c r="N42" s="19">
        <v>700</v>
      </c>
      <c r="O42" s="19"/>
    </row>
    <row r="43" s="1" customFormat="1" ht="25" customHeight="1" spans="1:15">
      <c r="A43" s="9">
        <v>39</v>
      </c>
      <c r="B43" s="10" t="s">
        <v>209</v>
      </c>
      <c r="C43" s="10" t="s">
        <v>81</v>
      </c>
      <c r="D43" s="11">
        <v>49</v>
      </c>
      <c r="E43" s="12" t="s">
        <v>210</v>
      </c>
      <c r="F43" s="10" t="s">
        <v>90</v>
      </c>
      <c r="G43" s="10" t="s">
        <v>91</v>
      </c>
      <c r="H43" s="13" t="s">
        <v>85</v>
      </c>
      <c r="I43" s="19" t="s">
        <v>86</v>
      </c>
      <c r="J43" s="10" t="s">
        <v>211</v>
      </c>
      <c r="K43" s="19" t="s">
        <v>88</v>
      </c>
      <c r="L43" s="19">
        <v>0</v>
      </c>
      <c r="M43" s="19">
        <v>720</v>
      </c>
      <c r="N43" s="19">
        <v>700</v>
      </c>
      <c r="O43" s="19"/>
    </row>
    <row r="44" s="1" customFormat="1" ht="25" customHeight="1" spans="1:15">
      <c r="A44" s="9">
        <v>40</v>
      </c>
      <c r="B44" s="10" t="s">
        <v>212</v>
      </c>
      <c r="C44" s="10" t="s">
        <v>81</v>
      </c>
      <c r="D44" s="11">
        <v>40</v>
      </c>
      <c r="E44" s="12" t="s">
        <v>213</v>
      </c>
      <c r="F44" s="10" t="s">
        <v>90</v>
      </c>
      <c r="G44" s="10" t="s">
        <v>91</v>
      </c>
      <c r="H44" s="13" t="s">
        <v>85</v>
      </c>
      <c r="I44" s="19" t="s">
        <v>86</v>
      </c>
      <c r="J44" s="10" t="s">
        <v>214</v>
      </c>
      <c r="K44" s="19" t="s">
        <v>88</v>
      </c>
      <c r="L44" s="19">
        <v>165</v>
      </c>
      <c r="M44" s="19">
        <v>720</v>
      </c>
      <c r="N44" s="19">
        <v>700</v>
      </c>
      <c r="O44" s="19"/>
    </row>
    <row r="45" s="1" customFormat="1" ht="25" customHeight="1" spans="1:15">
      <c r="A45" s="9">
        <v>41</v>
      </c>
      <c r="B45" s="10" t="s">
        <v>215</v>
      </c>
      <c r="C45" s="10" t="s">
        <v>81</v>
      </c>
      <c r="D45" s="11">
        <v>47</v>
      </c>
      <c r="E45" s="12" t="s">
        <v>216</v>
      </c>
      <c r="F45" s="10" t="s">
        <v>83</v>
      </c>
      <c r="G45" s="10" t="s">
        <v>91</v>
      </c>
      <c r="H45" s="13" t="s">
        <v>85</v>
      </c>
      <c r="I45" s="19" t="s">
        <v>86</v>
      </c>
      <c r="J45" s="10" t="s">
        <v>217</v>
      </c>
      <c r="K45" s="19" t="s">
        <v>88</v>
      </c>
      <c r="L45" s="19">
        <v>0</v>
      </c>
      <c r="M45" s="19">
        <v>720</v>
      </c>
      <c r="N45" s="19">
        <v>700</v>
      </c>
      <c r="O45" s="19"/>
    </row>
    <row r="46" s="1" customFormat="1" ht="24" customHeight="1" spans="1:15">
      <c r="A46" s="9">
        <v>42</v>
      </c>
      <c r="B46" s="10" t="s">
        <v>218</v>
      </c>
      <c r="C46" s="10" t="s">
        <v>81</v>
      </c>
      <c r="D46" s="11">
        <v>49</v>
      </c>
      <c r="E46" s="12" t="s">
        <v>44</v>
      </c>
      <c r="F46" s="10" t="s">
        <v>90</v>
      </c>
      <c r="G46" s="10" t="s">
        <v>91</v>
      </c>
      <c r="H46" s="13" t="s">
        <v>85</v>
      </c>
      <c r="I46" s="19" t="s">
        <v>86</v>
      </c>
      <c r="J46" s="10" t="s">
        <v>219</v>
      </c>
      <c r="K46" s="19" t="s">
        <v>88</v>
      </c>
      <c r="L46" s="19">
        <v>0</v>
      </c>
      <c r="M46" s="19">
        <v>720</v>
      </c>
      <c r="N46" s="19">
        <v>700</v>
      </c>
      <c r="O46" s="19"/>
    </row>
    <row r="47" s="1" customFormat="1" ht="25" customHeight="1" spans="1:15">
      <c r="A47" s="9">
        <v>43</v>
      </c>
      <c r="B47" s="10" t="s">
        <v>220</v>
      </c>
      <c r="C47" s="10" t="s">
        <v>81</v>
      </c>
      <c r="D47" s="11">
        <v>46</v>
      </c>
      <c r="E47" s="12" t="s">
        <v>195</v>
      </c>
      <c r="F47" s="10" t="s">
        <v>90</v>
      </c>
      <c r="G47" s="10" t="s">
        <v>91</v>
      </c>
      <c r="H47" s="13" t="s">
        <v>85</v>
      </c>
      <c r="I47" s="19" t="s">
        <v>86</v>
      </c>
      <c r="J47" s="10" t="s">
        <v>221</v>
      </c>
      <c r="K47" s="19" t="s">
        <v>88</v>
      </c>
      <c r="L47" s="19">
        <v>0</v>
      </c>
      <c r="M47" s="19">
        <v>720</v>
      </c>
      <c r="N47" s="19">
        <v>700</v>
      </c>
      <c r="O47" s="19"/>
    </row>
    <row r="48" s="1" customFormat="1" ht="25" customHeight="1" spans="1:15">
      <c r="A48" s="9">
        <v>44</v>
      </c>
      <c r="B48" s="10" t="s">
        <v>222</v>
      </c>
      <c r="C48" s="10" t="s">
        <v>81</v>
      </c>
      <c r="D48" s="11">
        <v>42</v>
      </c>
      <c r="E48" s="12" t="s">
        <v>223</v>
      </c>
      <c r="F48" s="10" t="s">
        <v>83</v>
      </c>
      <c r="G48" s="10" t="s">
        <v>91</v>
      </c>
      <c r="H48" s="13" t="s">
        <v>85</v>
      </c>
      <c r="I48" s="19" t="s">
        <v>86</v>
      </c>
      <c r="J48" s="10" t="s">
        <v>224</v>
      </c>
      <c r="K48" s="19" t="s">
        <v>88</v>
      </c>
      <c r="L48" s="19">
        <v>165</v>
      </c>
      <c r="M48" s="19">
        <v>720</v>
      </c>
      <c r="N48" s="19">
        <v>700</v>
      </c>
      <c r="O48" s="19"/>
    </row>
    <row r="49" s="1" customFormat="1" ht="25" customHeight="1" spans="1:15">
      <c r="A49" s="9">
        <v>45</v>
      </c>
      <c r="B49" s="10" t="s">
        <v>225</v>
      </c>
      <c r="C49" s="10" t="s">
        <v>81</v>
      </c>
      <c r="D49" s="11">
        <v>41</v>
      </c>
      <c r="E49" s="12" t="s">
        <v>226</v>
      </c>
      <c r="F49" s="10" t="s">
        <v>83</v>
      </c>
      <c r="G49" s="10" t="s">
        <v>227</v>
      </c>
      <c r="H49" s="13" t="s">
        <v>85</v>
      </c>
      <c r="I49" s="19" t="s">
        <v>86</v>
      </c>
      <c r="J49" s="10" t="s">
        <v>228</v>
      </c>
      <c r="K49" s="19" t="s">
        <v>88</v>
      </c>
      <c r="L49" s="19">
        <v>0</v>
      </c>
      <c r="M49" s="19">
        <v>720</v>
      </c>
      <c r="N49" s="19">
        <v>700</v>
      </c>
      <c r="O49" s="19"/>
    </row>
    <row r="50" s="1" customFormat="1" ht="25" customHeight="1" spans="1:15">
      <c r="A50" s="9">
        <v>46</v>
      </c>
      <c r="B50" s="10" t="s">
        <v>229</v>
      </c>
      <c r="C50" s="10" t="s">
        <v>103</v>
      </c>
      <c r="D50" s="11">
        <v>51</v>
      </c>
      <c r="E50" s="12" t="s">
        <v>230</v>
      </c>
      <c r="F50" s="10" t="s">
        <v>90</v>
      </c>
      <c r="G50" s="10" t="s">
        <v>128</v>
      </c>
      <c r="H50" s="13" t="s">
        <v>85</v>
      </c>
      <c r="I50" s="19" t="s">
        <v>86</v>
      </c>
      <c r="J50" s="10" t="s">
        <v>231</v>
      </c>
      <c r="K50" s="19" t="s">
        <v>88</v>
      </c>
      <c r="L50" s="19">
        <v>0</v>
      </c>
      <c r="M50" s="19">
        <v>720</v>
      </c>
      <c r="N50" s="19">
        <v>700</v>
      </c>
      <c r="O50" s="19"/>
    </row>
    <row r="51" s="1" customFormat="1" ht="25" customHeight="1" spans="1:15">
      <c r="A51" s="9">
        <v>47</v>
      </c>
      <c r="B51" s="10" t="s">
        <v>232</v>
      </c>
      <c r="C51" s="10" t="s">
        <v>81</v>
      </c>
      <c r="D51" s="11">
        <v>48</v>
      </c>
      <c r="E51" s="12" t="s">
        <v>233</v>
      </c>
      <c r="F51" s="10" t="s">
        <v>90</v>
      </c>
      <c r="G51" s="10" t="s">
        <v>196</v>
      </c>
      <c r="H51" s="13" t="s">
        <v>85</v>
      </c>
      <c r="I51" s="19" t="s">
        <v>86</v>
      </c>
      <c r="J51" s="10" t="s">
        <v>234</v>
      </c>
      <c r="K51" s="19" t="s">
        <v>88</v>
      </c>
      <c r="L51" s="19">
        <v>0</v>
      </c>
      <c r="M51" s="19">
        <v>720</v>
      </c>
      <c r="N51" s="19">
        <v>700</v>
      </c>
      <c r="O51" s="19"/>
    </row>
    <row r="52" s="1" customFormat="1" ht="30.95" customHeight="1" spans="1:15">
      <c r="A52" s="14" t="s">
        <v>235</v>
      </c>
      <c r="B52" s="15"/>
      <c r="C52" s="15"/>
      <c r="D52" s="15"/>
      <c r="E52" s="15"/>
      <c r="F52" s="15"/>
      <c r="G52" s="15"/>
      <c r="H52" s="15"/>
      <c r="I52" s="15"/>
      <c r="J52" s="15"/>
      <c r="K52" s="20"/>
      <c r="L52" s="9">
        <f>SUM(L5:L51)</f>
        <v>2310</v>
      </c>
      <c r="M52" s="9">
        <f>SUM(M5:M51)</f>
        <v>33840</v>
      </c>
      <c r="N52" s="9">
        <f>SUM(N5:N51)</f>
        <v>32900</v>
      </c>
      <c r="O52" s="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52:K5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优爱</vt:lpstr>
      <vt:lpstr>光明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2022-11-07T00:55:42Z</dcterms:created>
  <dcterms:modified xsi:type="dcterms:W3CDTF">2022-11-07T01:04:20Z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B048248B46204F7D864F1256D0B4ED32</vt:lpwstr>
  </property>
  <property fmtid="{D5CDD505-2E9C-101B-9397-08002B2CF9AE}" pid="3" name="KSOProductBuildVer">
    <vt:lpwstr>2052-11.1.0.12598</vt:lpwstr>
  </property>
</Properties>
</file>